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0" windowWidth="2175" windowHeight="828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31" i="1" l="1"/>
  <c r="C31" i="1"/>
  <c r="P16" i="1"/>
  <c r="I31" i="1" l="1"/>
  <c r="I32" i="1" s="1"/>
  <c r="J31" i="1"/>
  <c r="K31" i="1"/>
  <c r="L31" i="1"/>
  <c r="M31" i="1"/>
  <c r="N31" i="1"/>
  <c r="O31" i="1"/>
  <c r="P31" i="1"/>
  <c r="H31" i="1"/>
  <c r="E31" i="1"/>
  <c r="F32" i="1"/>
  <c r="G32" i="1"/>
  <c r="H32" i="1"/>
  <c r="J32" i="1"/>
  <c r="C32" i="1"/>
  <c r="F27" i="1"/>
  <c r="G27" i="1"/>
  <c r="H27" i="1"/>
  <c r="I27" i="1"/>
  <c r="J27" i="1"/>
  <c r="K27" i="1"/>
  <c r="M27" i="1"/>
  <c r="N27" i="1"/>
  <c r="O27" i="1"/>
  <c r="C27" i="1"/>
  <c r="C23" i="1" l="1"/>
  <c r="F20" i="1"/>
  <c r="G20" i="1"/>
  <c r="H20" i="1"/>
  <c r="I20" i="1"/>
  <c r="J20" i="1"/>
  <c r="K20" i="1"/>
  <c r="K32" i="1" s="1"/>
  <c r="M20" i="1"/>
  <c r="M32" i="1" s="1"/>
  <c r="N20" i="1"/>
  <c r="N32" i="1" s="1"/>
  <c r="O20" i="1"/>
  <c r="O32" i="1" s="1"/>
  <c r="C20" i="1"/>
  <c r="L16" i="1"/>
  <c r="L20" i="1"/>
  <c r="L32" i="1" s="1"/>
  <c r="L22" i="1"/>
  <c r="F23" i="1"/>
  <c r="G23" i="1"/>
  <c r="H23" i="1"/>
  <c r="I23" i="1"/>
  <c r="J23" i="1"/>
  <c r="K23" i="1"/>
  <c r="M23" i="1"/>
  <c r="N23" i="1"/>
  <c r="O23" i="1"/>
  <c r="F31" i="1"/>
  <c r="G31" i="1"/>
  <c r="L29" i="1"/>
  <c r="L30" i="1"/>
  <c r="L25" i="1"/>
  <c r="L27" i="1" s="1"/>
  <c r="D26" i="1"/>
  <c r="D29" i="1"/>
  <c r="D30" i="1"/>
  <c r="D25" i="1"/>
  <c r="P26" i="1" l="1"/>
  <c r="E26" i="1"/>
  <c r="D27" i="1"/>
  <c r="E27" i="1" s="1"/>
  <c r="P30" i="1"/>
  <c r="E30" i="1"/>
  <c r="P29" i="1"/>
  <c r="E29" i="1"/>
  <c r="P25" i="1"/>
  <c r="P27" i="1" s="1"/>
  <c r="E25" i="1"/>
  <c r="L23" i="1"/>
  <c r="P15" i="1"/>
  <c r="E15" i="1"/>
  <c r="D16" i="1"/>
  <c r="D22" i="1"/>
  <c r="D23" i="1" s="1"/>
  <c r="D17" i="1"/>
  <c r="P17" i="1" s="1"/>
  <c r="D18" i="1"/>
  <c r="P18" i="1" s="1"/>
  <c r="D19" i="1"/>
  <c r="E22" i="1" l="1"/>
  <c r="E23" i="1" s="1"/>
  <c r="P22" i="1"/>
  <c r="P23" i="1" s="1"/>
  <c r="D20" i="1"/>
  <c r="E17" i="1"/>
  <c r="E19" i="1"/>
  <c r="P19" i="1"/>
  <c r="E18" i="1"/>
  <c r="D32" i="1" l="1"/>
  <c r="E32" i="1" s="1"/>
  <c r="E20" i="1"/>
  <c r="E16" i="1"/>
  <c r="P20" i="1" l="1"/>
  <c r="P32" i="1"/>
</calcChain>
</file>

<file path=xl/sharedStrings.xml><?xml version="1.0" encoding="utf-8"?>
<sst xmlns="http://schemas.openxmlformats.org/spreadsheetml/2006/main" count="56" uniqueCount="34">
  <si>
    <t>Наименование мероприятий</t>
  </si>
  <si>
    <t>Объем финансирования муниципальной программы, тыс. руб.</t>
  </si>
  <si>
    <t>всего</t>
  </si>
  <si>
    <t>в том числе по источникам</t>
  </si>
  <si>
    <t>освоено</t>
  </si>
  <si>
    <t>федеральный бюджет</t>
  </si>
  <si>
    <t>областной бюджет</t>
  </si>
  <si>
    <t>районный бюджет</t>
  </si>
  <si>
    <t>бюджеты муниципальных поселений</t>
  </si>
  <si>
    <t>план на год</t>
  </si>
  <si>
    <t>кассовые расходы</t>
  </si>
  <si>
    <t>%</t>
  </si>
  <si>
    <t>ИТОГО</t>
  </si>
  <si>
    <t>ВСЕГО</t>
  </si>
  <si>
    <t>Организация мероприятий по предотвращению сорного растения борщевик Сосновского</t>
  </si>
  <si>
    <t>Ответственный исполнитель</t>
  </si>
  <si>
    <t>Администрация поселения</t>
  </si>
  <si>
    <t>Организация и содержание сетей уличного освещения</t>
  </si>
  <si>
    <t>Отчет о реализации муниципальных программ Спасского сельского поселения</t>
  </si>
  <si>
    <t xml:space="preserve"> Муниципальная подпрограмма "Благоустройство в Спасском сельском поселении на 2019-2022 годы"</t>
  </si>
  <si>
    <t>Органзация ритуальных услуг</t>
  </si>
  <si>
    <t>пожертвование физ.лиц</t>
  </si>
  <si>
    <t>Организация сбора и вывоз мусора</t>
  </si>
  <si>
    <t>Обустройство мест массового отдыха</t>
  </si>
  <si>
    <t xml:space="preserve"> Муниципальная программа "Забота на 2019 - 2024 год""</t>
  </si>
  <si>
    <t>Проведение праздничных мероприятий к памятным и юбилейным датам</t>
  </si>
  <si>
    <t>Работы по устройству пожарного водоема</t>
  </si>
  <si>
    <t>Муниципальная программа "Обеспечение пожарной безопасности на территории Спасского сельского поселения на 2019 - 2024 годы"</t>
  </si>
  <si>
    <t>Проведение противопожарных мероприятий</t>
  </si>
  <si>
    <t>Муниципальная программа "Формирование комфортной городской среды на территории Спасского сельского поселения Вологодского муниципального района Вологодской области на 2018-2022 годы"</t>
  </si>
  <si>
    <t>Иные межбюджетные трансферты на реализацию мероприятий по благоустройству дворовых территорий</t>
  </si>
  <si>
    <t>Иные межбюджетные трансферты на реализацию мероприятий по благоустройству общественных территорий</t>
  </si>
  <si>
    <t xml:space="preserve">Приложение №
к решению Совета Спасского сельского поселения                                                                                                              от _______.2022 №  __
</t>
  </si>
  <si>
    <t>за 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</si>
</sst>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52">
    <xf numFmtId="0" fontId="0" fillId="0" borderId="0" xfId="0"/>
    <xf numFmtId="0" fontId="2" fillId="0" borderId="13" xfId="0" applyFont="1" applyFill="1" applyBorder="1" applyAlignment="1">
      <alignment horizontal="center" vertical="top" wrapText="1"/>
    </xf>
    <xf numFmtId="0" fontId="0" fillId="0" borderId="0" xfId="0" applyFill="1" applyBorder="1"/>
    <xf numFmtId="0" fontId="0" fillId="0" borderId="0" xfId="0" applyFill="1"/>
    <xf numFmtId="2" fontId="4" fillId="0" borderId="17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5" fillId="0" borderId="0" xfId="0" applyFont="1" applyFill="1"/>
    <xf numFmtId="4" fontId="4" fillId="0" borderId="17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/>
    <xf numFmtId="2" fontId="6" fillId="2" borderId="15" xfId="0" applyNumberFormat="1" applyFont="1" applyFill="1" applyBorder="1" applyAlignment="1">
      <alignment horizontal="center" vertical="center" wrapText="1"/>
    </xf>
    <xf numFmtId="1" fontId="6" fillId="2" borderId="15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2" borderId="0" xfId="0" applyFill="1"/>
    <xf numFmtId="0" fontId="9" fillId="0" borderId="16" xfId="0" applyFont="1" applyFill="1" applyBorder="1"/>
    <xf numFmtId="0" fontId="9" fillId="0" borderId="17" xfId="0" applyFont="1" applyFill="1" applyBorder="1"/>
    <xf numFmtId="4" fontId="9" fillId="0" borderId="17" xfId="0" applyNumberFormat="1" applyFont="1" applyFill="1" applyBorder="1"/>
    <xf numFmtId="0" fontId="2" fillId="2" borderId="11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2" fontId="6" fillId="0" borderId="19" xfId="0" applyNumberFormat="1" applyFont="1" applyFill="1" applyBorder="1" applyAlignment="1">
      <alignment horizontal="center" vertical="center" wrapText="1"/>
    </xf>
    <xf numFmtId="2" fontId="6" fillId="2" borderId="19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/>
    <xf numFmtId="2" fontId="4" fillId="0" borderId="20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left" vertical="top" wrapText="1"/>
    </xf>
    <xf numFmtId="0" fontId="6" fillId="2" borderId="15" xfId="0" applyFont="1" applyFill="1" applyBorder="1" applyAlignment="1">
      <alignment horizontal="left" vertical="top" wrapText="1"/>
    </xf>
    <xf numFmtId="0" fontId="6" fillId="2" borderId="18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Z32"/>
  <sheetViews>
    <sheetView tabSelected="1" topLeftCell="A19" zoomScaleNormal="100" workbookViewId="0">
      <selection activeCell="M25" activeCellId="1" sqref="O26 M25"/>
    </sheetView>
  </sheetViews>
  <sheetFormatPr defaultRowHeight="15" x14ac:dyDescent="0.25"/>
  <cols>
    <col min="1" max="1" width="42.5703125" style="3" customWidth="1"/>
    <col min="2" max="2" width="17" style="3" customWidth="1"/>
    <col min="3" max="3" width="12.42578125" style="3" customWidth="1"/>
    <col min="4" max="4" width="12.7109375" style="3" customWidth="1"/>
    <col min="5" max="5" width="10" style="3" bestFit="1" customWidth="1"/>
    <col min="6" max="7" width="12.140625" style="3" hidden="1" customWidth="1"/>
    <col min="8" max="8" width="13.7109375" style="3" customWidth="1"/>
    <col min="9" max="9" width="13.42578125" style="3" customWidth="1"/>
    <col min="10" max="10" width="12.85546875" style="3" customWidth="1"/>
    <col min="11" max="11" width="12.7109375" style="3" customWidth="1"/>
    <col min="12" max="12" width="11.140625" style="15" customWidth="1"/>
    <col min="13" max="13" width="10.85546875" style="15" customWidth="1"/>
    <col min="14" max="14" width="10.28515625" style="3" customWidth="1"/>
    <col min="15" max="15" width="11.42578125" style="3" customWidth="1"/>
    <col min="16" max="16" width="13.85546875" style="3" customWidth="1"/>
    <col min="17" max="416" width="9.140625" style="2"/>
    <col min="417" max="16384" width="9.140625" style="3"/>
  </cols>
  <sheetData>
    <row r="1" spans="1:416" x14ac:dyDescent="0.25">
      <c r="L1" s="40" t="s">
        <v>32</v>
      </c>
      <c r="M1" s="40"/>
      <c r="N1" s="40"/>
      <c r="O1" s="40"/>
      <c r="P1" s="40"/>
      <c r="Q1" s="11"/>
    </row>
    <row r="2" spans="1:416" x14ac:dyDescent="0.25">
      <c r="L2" s="40"/>
      <c r="M2" s="40"/>
      <c r="N2" s="40"/>
      <c r="O2" s="40"/>
      <c r="P2" s="40"/>
      <c r="Q2" s="11"/>
    </row>
    <row r="3" spans="1:416" x14ac:dyDescent="0.25">
      <c r="L3" s="40"/>
      <c r="M3" s="40"/>
      <c r="N3" s="40"/>
      <c r="O3" s="40"/>
      <c r="P3" s="40"/>
      <c r="Q3" s="11"/>
    </row>
    <row r="4" spans="1:416" x14ac:dyDescent="0.25">
      <c r="L4" s="40"/>
      <c r="M4" s="40"/>
      <c r="N4" s="40"/>
      <c r="O4" s="40"/>
      <c r="P4" s="40"/>
      <c r="Q4" s="11"/>
    </row>
    <row r="6" spans="1:416" ht="18.75" x14ac:dyDescent="0.3">
      <c r="A6" s="41" t="s">
        <v>18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</row>
    <row r="7" spans="1:416" ht="18.75" x14ac:dyDescent="0.3">
      <c r="A7" s="41" t="s">
        <v>33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</row>
    <row r="8" spans="1:416" ht="15.75" thickBot="1" x14ac:dyDescent="0.3"/>
    <row r="9" spans="1:416" ht="16.5" customHeight="1" thickBot="1" x14ac:dyDescent="0.3">
      <c r="A9" s="42" t="s">
        <v>0</v>
      </c>
      <c r="B9" s="42" t="s">
        <v>15</v>
      </c>
      <c r="C9" s="31" t="s">
        <v>1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32"/>
    </row>
    <row r="10" spans="1:416" ht="16.5" thickBot="1" x14ac:dyDescent="0.3">
      <c r="A10" s="43"/>
      <c r="B10" s="43"/>
      <c r="C10" s="46" t="s">
        <v>2</v>
      </c>
      <c r="D10" s="47"/>
      <c r="E10" s="48"/>
      <c r="F10" s="31" t="s">
        <v>3</v>
      </c>
      <c r="G10" s="45"/>
      <c r="H10" s="45"/>
      <c r="I10" s="45"/>
      <c r="J10" s="45"/>
      <c r="K10" s="45"/>
      <c r="L10" s="45"/>
      <c r="M10" s="45"/>
      <c r="N10" s="45"/>
      <c r="O10" s="32"/>
      <c r="P10" s="42" t="s">
        <v>4</v>
      </c>
    </row>
    <row r="11" spans="1:416" ht="49.5" customHeight="1" thickBot="1" x14ac:dyDescent="0.3">
      <c r="A11" s="43"/>
      <c r="B11" s="43"/>
      <c r="C11" s="49"/>
      <c r="D11" s="50"/>
      <c r="E11" s="51"/>
      <c r="F11" s="31" t="s">
        <v>5</v>
      </c>
      <c r="G11" s="32"/>
      <c r="H11" s="31" t="s">
        <v>6</v>
      </c>
      <c r="I11" s="32"/>
      <c r="J11" s="31" t="s">
        <v>7</v>
      </c>
      <c r="K11" s="32"/>
      <c r="L11" s="38" t="s">
        <v>8</v>
      </c>
      <c r="M11" s="39"/>
      <c r="N11" s="31" t="s">
        <v>21</v>
      </c>
      <c r="O11" s="32"/>
      <c r="P11" s="43"/>
    </row>
    <row r="12" spans="1:416" ht="32.25" thickBot="1" x14ac:dyDescent="0.3">
      <c r="A12" s="44"/>
      <c r="B12" s="44"/>
      <c r="C12" s="9" t="s">
        <v>9</v>
      </c>
      <c r="D12" s="9" t="s">
        <v>10</v>
      </c>
      <c r="E12" s="9" t="s">
        <v>11</v>
      </c>
      <c r="F12" s="9" t="s">
        <v>9</v>
      </c>
      <c r="G12" s="9" t="s">
        <v>10</v>
      </c>
      <c r="H12" s="9" t="s">
        <v>9</v>
      </c>
      <c r="I12" s="9" t="s">
        <v>10</v>
      </c>
      <c r="J12" s="9" t="s">
        <v>9</v>
      </c>
      <c r="K12" s="9" t="s">
        <v>10</v>
      </c>
      <c r="L12" s="19" t="s">
        <v>9</v>
      </c>
      <c r="M12" s="19" t="s">
        <v>10</v>
      </c>
      <c r="N12" s="9" t="s">
        <v>9</v>
      </c>
      <c r="O12" s="9" t="s">
        <v>10</v>
      </c>
      <c r="P12" s="44"/>
    </row>
    <row r="13" spans="1:416" ht="16.5" thickBot="1" x14ac:dyDescent="0.3">
      <c r="A13" s="1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20">
        <v>12</v>
      </c>
      <c r="M13" s="20">
        <v>13</v>
      </c>
      <c r="N13" s="8">
        <v>14</v>
      </c>
      <c r="O13" s="8">
        <v>15</v>
      </c>
      <c r="P13" s="8">
        <v>16</v>
      </c>
    </row>
    <row r="14" spans="1:416" ht="16.5" customHeight="1" thickBot="1" x14ac:dyDescent="0.3">
      <c r="A14" s="33" t="s">
        <v>19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5"/>
    </row>
    <row r="15" spans="1:416" s="15" customFormat="1" ht="32.25" customHeight="1" x14ac:dyDescent="0.25">
      <c r="A15" s="27" t="s">
        <v>17</v>
      </c>
      <c r="B15" s="28" t="s">
        <v>16</v>
      </c>
      <c r="C15" s="12">
        <v>2547.63</v>
      </c>
      <c r="D15" s="12">
        <v>2525.06</v>
      </c>
      <c r="E15" s="13">
        <f>D15/C15*100</f>
        <v>99.114078574989293</v>
      </c>
      <c r="F15" s="12"/>
      <c r="G15" s="12"/>
      <c r="H15" s="12">
        <v>1786.8</v>
      </c>
      <c r="I15" s="12">
        <v>1771.17</v>
      </c>
      <c r="J15" s="12">
        <v>595.6</v>
      </c>
      <c r="K15" s="12">
        <v>594.36</v>
      </c>
      <c r="L15" s="12">
        <v>165.23</v>
      </c>
      <c r="M15" s="12">
        <v>159.54</v>
      </c>
      <c r="N15" s="12">
        <v>0</v>
      </c>
      <c r="O15" s="12">
        <v>0</v>
      </c>
      <c r="P15" s="12">
        <f>D15</f>
        <v>2525.06</v>
      </c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  <c r="IW15" s="14"/>
      <c r="IX15" s="14"/>
      <c r="IY15" s="14"/>
      <c r="IZ15" s="14"/>
      <c r="JA15" s="14"/>
      <c r="JB15" s="14"/>
      <c r="JC15" s="14"/>
      <c r="JD15" s="14"/>
      <c r="JE15" s="14"/>
      <c r="JF15" s="14"/>
      <c r="JG15" s="14"/>
      <c r="JH15" s="14"/>
      <c r="JI15" s="14"/>
      <c r="JJ15" s="14"/>
      <c r="JK15" s="14"/>
      <c r="JL15" s="14"/>
      <c r="JM15" s="14"/>
      <c r="JN15" s="14"/>
      <c r="JO15" s="14"/>
      <c r="JP15" s="14"/>
      <c r="JQ15" s="14"/>
      <c r="JR15" s="14"/>
      <c r="JS15" s="14"/>
      <c r="JT15" s="14"/>
      <c r="JU15" s="14"/>
      <c r="JV15" s="14"/>
      <c r="JW15" s="14"/>
      <c r="JX15" s="14"/>
      <c r="JY15" s="14"/>
      <c r="JZ15" s="14"/>
      <c r="KA15" s="14"/>
      <c r="KB15" s="14"/>
      <c r="KC15" s="14"/>
      <c r="KD15" s="14"/>
      <c r="KE15" s="14"/>
      <c r="KF15" s="14"/>
      <c r="KG15" s="14"/>
      <c r="KH15" s="14"/>
      <c r="KI15" s="14"/>
      <c r="KJ15" s="14"/>
      <c r="KK15" s="14"/>
      <c r="KL15" s="14"/>
      <c r="KM15" s="14"/>
      <c r="KN15" s="14"/>
      <c r="KO15" s="14"/>
      <c r="KP15" s="14"/>
      <c r="KQ15" s="14"/>
      <c r="KR15" s="14"/>
      <c r="KS15" s="14"/>
      <c r="KT15" s="14"/>
      <c r="KU15" s="14"/>
      <c r="KV15" s="14"/>
      <c r="KW15" s="14"/>
      <c r="KX15" s="14"/>
      <c r="KY15" s="14"/>
      <c r="KZ15" s="14"/>
      <c r="LA15" s="14"/>
      <c r="LB15" s="14"/>
      <c r="LC15" s="14"/>
      <c r="LD15" s="14"/>
      <c r="LE15" s="14"/>
      <c r="LF15" s="14"/>
      <c r="LG15" s="14"/>
      <c r="LH15" s="14"/>
      <c r="LI15" s="14"/>
      <c r="LJ15" s="14"/>
      <c r="LK15" s="14"/>
      <c r="LL15" s="14"/>
      <c r="LM15" s="14"/>
      <c r="LN15" s="14"/>
      <c r="LO15" s="14"/>
      <c r="LP15" s="14"/>
      <c r="LQ15" s="14"/>
      <c r="LR15" s="14"/>
      <c r="LS15" s="14"/>
      <c r="LT15" s="14"/>
      <c r="LU15" s="14"/>
      <c r="LV15" s="14"/>
      <c r="LW15" s="14"/>
      <c r="LX15" s="14"/>
      <c r="LY15" s="14"/>
      <c r="LZ15" s="14"/>
      <c r="MA15" s="14"/>
      <c r="MB15" s="14"/>
      <c r="MC15" s="14"/>
      <c r="MD15" s="14"/>
      <c r="ME15" s="14"/>
      <c r="MF15" s="14"/>
      <c r="MG15" s="14"/>
      <c r="MH15" s="14"/>
      <c r="MI15" s="14"/>
      <c r="MJ15" s="14"/>
      <c r="MK15" s="14"/>
      <c r="ML15" s="14"/>
      <c r="MM15" s="14"/>
      <c r="MN15" s="14"/>
      <c r="MO15" s="14"/>
      <c r="MP15" s="14"/>
      <c r="MQ15" s="14"/>
      <c r="MR15" s="14"/>
      <c r="MS15" s="14"/>
      <c r="MT15" s="14"/>
      <c r="MU15" s="14"/>
      <c r="MV15" s="14"/>
      <c r="MW15" s="14"/>
      <c r="MX15" s="14"/>
      <c r="MY15" s="14"/>
      <c r="MZ15" s="14"/>
      <c r="NA15" s="14"/>
      <c r="NB15" s="14"/>
      <c r="NC15" s="14"/>
      <c r="ND15" s="14"/>
      <c r="NE15" s="14"/>
      <c r="NF15" s="14"/>
      <c r="NG15" s="14"/>
      <c r="NH15" s="14"/>
      <c r="NI15" s="14"/>
      <c r="NJ15" s="14"/>
      <c r="NK15" s="14"/>
      <c r="NL15" s="14"/>
      <c r="NM15" s="14"/>
      <c r="NN15" s="14"/>
      <c r="NO15" s="14"/>
      <c r="NP15" s="14"/>
      <c r="NQ15" s="14"/>
      <c r="NR15" s="14"/>
      <c r="NS15" s="14"/>
      <c r="NT15" s="14"/>
      <c r="NU15" s="14"/>
      <c r="NV15" s="14"/>
      <c r="NW15" s="14"/>
      <c r="NX15" s="14"/>
      <c r="NY15" s="14"/>
      <c r="NZ15" s="14"/>
      <c r="OA15" s="14"/>
      <c r="OB15" s="14"/>
      <c r="OC15" s="14"/>
      <c r="OD15" s="14"/>
      <c r="OE15" s="14"/>
      <c r="OF15" s="14"/>
      <c r="OG15" s="14"/>
      <c r="OH15" s="14"/>
      <c r="OI15" s="14"/>
      <c r="OJ15" s="14"/>
      <c r="OK15" s="14"/>
      <c r="OL15" s="14"/>
      <c r="OM15" s="14"/>
      <c r="ON15" s="14"/>
      <c r="OO15" s="14"/>
      <c r="OP15" s="14"/>
      <c r="OQ15" s="14"/>
      <c r="OR15" s="14"/>
      <c r="OS15" s="14"/>
      <c r="OT15" s="14"/>
      <c r="OU15" s="14"/>
      <c r="OV15" s="14"/>
      <c r="OW15" s="14"/>
      <c r="OX15" s="14"/>
      <c r="OY15" s="14"/>
      <c r="OZ15" s="14"/>
    </row>
    <row r="16" spans="1:416" s="15" customFormat="1" ht="32.25" customHeight="1" x14ac:dyDescent="0.25">
      <c r="A16" s="27" t="s">
        <v>20</v>
      </c>
      <c r="B16" s="28" t="s">
        <v>16</v>
      </c>
      <c r="C16" s="12">
        <v>69.099999999999994</v>
      </c>
      <c r="D16" s="12">
        <f>I16+K16+M16+O16</f>
        <v>69.099999999999994</v>
      </c>
      <c r="E16" s="13">
        <f t="shared" ref="E16:E17" si="0">D16/C16*100</f>
        <v>100</v>
      </c>
      <c r="F16" s="12"/>
      <c r="G16" s="12"/>
      <c r="H16" s="12">
        <v>0</v>
      </c>
      <c r="I16" s="12">
        <v>0</v>
      </c>
      <c r="J16" s="12">
        <v>0</v>
      </c>
      <c r="K16" s="12">
        <v>0</v>
      </c>
      <c r="L16" s="12">
        <f t="shared" ref="L16" si="1">C16</f>
        <v>69.099999999999994</v>
      </c>
      <c r="M16" s="12">
        <v>69.099999999999994</v>
      </c>
      <c r="N16" s="12">
        <v>0</v>
      </c>
      <c r="O16" s="12">
        <v>0</v>
      </c>
      <c r="P16" s="12">
        <f>D16</f>
        <v>69.099999999999994</v>
      </c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  <c r="IW16" s="14"/>
      <c r="IX16" s="14"/>
      <c r="IY16" s="14"/>
      <c r="IZ16" s="14"/>
      <c r="JA16" s="14"/>
      <c r="JB16" s="14"/>
      <c r="JC16" s="14"/>
      <c r="JD16" s="14"/>
      <c r="JE16" s="14"/>
      <c r="JF16" s="14"/>
      <c r="JG16" s="14"/>
      <c r="JH16" s="14"/>
      <c r="JI16" s="14"/>
      <c r="JJ16" s="14"/>
      <c r="JK16" s="14"/>
      <c r="JL16" s="14"/>
      <c r="JM16" s="14"/>
      <c r="JN16" s="14"/>
      <c r="JO16" s="14"/>
      <c r="JP16" s="14"/>
      <c r="JQ16" s="14"/>
      <c r="JR16" s="14"/>
      <c r="JS16" s="14"/>
      <c r="JT16" s="14"/>
      <c r="JU16" s="14"/>
      <c r="JV16" s="14"/>
      <c r="JW16" s="14"/>
      <c r="JX16" s="14"/>
      <c r="JY16" s="14"/>
      <c r="JZ16" s="14"/>
      <c r="KA16" s="14"/>
      <c r="KB16" s="14"/>
      <c r="KC16" s="14"/>
      <c r="KD16" s="14"/>
      <c r="KE16" s="14"/>
      <c r="KF16" s="14"/>
      <c r="KG16" s="14"/>
      <c r="KH16" s="14"/>
      <c r="KI16" s="14"/>
      <c r="KJ16" s="14"/>
      <c r="KK16" s="14"/>
      <c r="KL16" s="14"/>
      <c r="KM16" s="14"/>
      <c r="KN16" s="14"/>
      <c r="KO16" s="14"/>
      <c r="KP16" s="14"/>
      <c r="KQ16" s="14"/>
      <c r="KR16" s="14"/>
      <c r="KS16" s="14"/>
      <c r="KT16" s="14"/>
      <c r="KU16" s="14"/>
      <c r="KV16" s="14"/>
      <c r="KW16" s="14"/>
      <c r="KX16" s="14"/>
      <c r="KY16" s="14"/>
      <c r="KZ16" s="14"/>
      <c r="LA16" s="14"/>
      <c r="LB16" s="14"/>
      <c r="LC16" s="14"/>
      <c r="LD16" s="14"/>
      <c r="LE16" s="14"/>
      <c r="LF16" s="14"/>
      <c r="LG16" s="14"/>
      <c r="LH16" s="14"/>
      <c r="LI16" s="14"/>
      <c r="LJ16" s="14"/>
      <c r="LK16" s="14"/>
      <c r="LL16" s="14"/>
      <c r="LM16" s="14"/>
      <c r="LN16" s="14"/>
      <c r="LO16" s="14"/>
      <c r="LP16" s="14"/>
      <c r="LQ16" s="14"/>
      <c r="LR16" s="14"/>
      <c r="LS16" s="14"/>
      <c r="LT16" s="14"/>
      <c r="LU16" s="14"/>
      <c r="LV16" s="14"/>
      <c r="LW16" s="14"/>
      <c r="LX16" s="14"/>
      <c r="LY16" s="14"/>
      <c r="LZ16" s="14"/>
      <c r="MA16" s="14"/>
      <c r="MB16" s="14"/>
      <c r="MC16" s="14"/>
      <c r="MD16" s="14"/>
      <c r="ME16" s="14"/>
      <c r="MF16" s="14"/>
      <c r="MG16" s="14"/>
      <c r="MH16" s="14"/>
      <c r="MI16" s="14"/>
      <c r="MJ16" s="14"/>
      <c r="MK16" s="14"/>
      <c r="ML16" s="14"/>
      <c r="MM16" s="14"/>
      <c r="MN16" s="14"/>
      <c r="MO16" s="14"/>
      <c r="MP16" s="14"/>
      <c r="MQ16" s="14"/>
      <c r="MR16" s="14"/>
      <c r="MS16" s="14"/>
      <c r="MT16" s="14"/>
      <c r="MU16" s="14"/>
      <c r="MV16" s="14"/>
      <c r="MW16" s="14"/>
      <c r="MX16" s="14"/>
      <c r="MY16" s="14"/>
      <c r="MZ16" s="14"/>
      <c r="NA16" s="14"/>
      <c r="NB16" s="14"/>
      <c r="NC16" s="14"/>
      <c r="ND16" s="14"/>
      <c r="NE16" s="14"/>
      <c r="NF16" s="14"/>
      <c r="NG16" s="14"/>
      <c r="NH16" s="14"/>
      <c r="NI16" s="14"/>
      <c r="NJ16" s="14"/>
      <c r="NK16" s="14"/>
      <c r="NL16" s="14"/>
      <c r="NM16" s="14"/>
      <c r="NN16" s="14"/>
      <c r="NO16" s="14"/>
      <c r="NP16" s="14"/>
      <c r="NQ16" s="14"/>
      <c r="NR16" s="14"/>
      <c r="NS16" s="14"/>
      <c r="NT16" s="14"/>
      <c r="NU16" s="14"/>
      <c r="NV16" s="14"/>
      <c r="NW16" s="14"/>
      <c r="NX16" s="14"/>
      <c r="NY16" s="14"/>
      <c r="NZ16" s="14"/>
      <c r="OA16" s="14"/>
      <c r="OB16" s="14"/>
      <c r="OC16" s="14"/>
      <c r="OD16" s="14"/>
      <c r="OE16" s="14"/>
      <c r="OF16" s="14"/>
      <c r="OG16" s="14"/>
      <c r="OH16" s="14"/>
      <c r="OI16" s="14"/>
      <c r="OJ16" s="14"/>
      <c r="OK16" s="14"/>
      <c r="OL16" s="14"/>
      <c r="OM16" s="14"/>
      <c r="ON16" s="14"/>
      <c r="OO16" s="14"/>
      <c r="OP16" s="14"/>
      <c r="OQ16" s="14"/>
      <c r="OR16" s="14"/>
      <c r="OS16" s="14"/>
      <c r="OT16" s="14"/>
      <c r="OU16" s="14"/>
      <c r="OV16" s="14"/>
      <c r="OW16" s="14"/>
      <c r="OX16" s="14"/>
      <c r="OY16" s="14"/>
      <c r="OZ16" s="14"/>
    </row>
    <row r="17" spans="1:416" s="15" customFormat="1" ht="34.5" customHeight="1" x14ac:dyDescent="0.25">
      <c r="A17" s="27" t="s">
        <v>14</v>
      </c>
      <c r="B17" s="28" t="s">
        <v>16</v>
      </c>
      <c r="C17" s="12">
        <v>440</v>
      </c>
      <c r="D17" s="12">
        <f>I17+K17+M17+O17</f>
        <v>440</v>
      </c>
      <c r="E17" s="13">
        <f t="shared" si="0"/>
        <v>100</v>
      </c>
      <c r="F17" s="12"/>
      <c r="G17" s="12"/>
      <c r="H17" s="12">
        <v>435.6</v>
      </c>
      <c r="I17" s="12">
        <v>435.6</v>
      </c>
      <c r="J17" s="12">
        <v>0</v>
      </c>
      <c r="K17" s="12">
        <v>0</v>
      </c>
      <c r="L17" s="12">
        <v>4.4000000000000004</v>
      </c>
      <c r="M17" s="12">
        <v>4.4000000000000004</v>
      </c>
      <c r="N17" s="12">
        <v>0</v>
      </c>
      <c r="O17" s="12">
        <v>0</v>
      </c>
      <c r="P17" s="12">
        <f t="shared" ref="P17:P19" si="2">D17</f>
        <v>440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  <c r="IW17" s="14"/>
      <c r="IX17" s="14"/>
      <c r="IY17" s="14"/>
      <c r="IZ17" s="14"/>
      <c r="JA17" s="14"/>
      <c r="JB17" s="14"/>
      <c r="JC17" s="14"/>
      <c r="JD17" s="14"/>
      <c r="JE17" s="14"/>
      <c r="JF17" s="14"/>
      <c r="JG17" s="14"/>
      <c r="JH17" s="14"/>
      <c r="JI17" s="14"/>
      <c r="JJ17" s="14"/>
      <c r="JK17" s="14"/>
      <c r="JL17" s="14"/>
      <c r="JM17" s="14"/>
      <c r="JN17" s="14"/>
      <c r="JO17" s="14"/>
      <c r="JP17" s="14"/>
      <c r="JQ17" s="14"/>
      <c r="JR17" s="14"/>
      <c r="JS17" s="14"/>
      <c r="JT17" s="14"/>
      <c r="JU17" s="14"/>
      <c r="JV17" s="14"/>
      <c r="JW17" s="14"/>
      <c r="JX17" s="14"/>
      <c r="JY17" s="14"/>
      <c r="JZ17" s="14"/>
      <c r="KA17" s="14"/>
      <c r="KB17" s="14"/>
      <c r="KC17" s="14"/>
      <c r="KD17" s="14"/>
      <c r="KE17" s="14"/>
      <c r="KF17" s="14"/>
      <c r="KG17" s="14"/>
      <c r="KH17" s="14"/>
      <c r="KI17" s="14"/>
      <c r="KJ17" s="14"/>
      <c r="KK17" s="14"/>
      <c r="KL17" s="14"/>
      <c r="KM17" s="14"/>
      <c r="KN17" s="14"/>
      <c r="KO17" s="14"/>
      <c r="KP17" s="14"/>
      <c r="KQ17" s="14"/>
      <c r="KR17" s="14"/>
      <c r="KS17" s="14"/>
      <c r="KT17" s="14"/>
      <c r="KU17" s="14"/>
      <c r="KV17" s="14"/>
      <c r="KW17" s="14"/>
      <c r="KX17" s="14"/>
      <c r="KY17" s="14"/>
      <c r="KZ17" s="14"/>
      <c r="LA17" s="14"/>
      <c r="LB17" s="14"/>
      <c r="LC17" s="14"/>
      <c r="LD17" s="14"/>
      <c r="LE17" s="14"/>
      <c r="LF17" s="14"/>
      <c r="LG17" s="14"/>
      <c r="LH17" s="14"/>
      <c r="LI17" s="14"/>
      <c r="LJ17" s="14"/>
      <c r="LK17" s="14"/>
      <c r="LL17" s="14"/>
      <c r="LM17" s="14"/>
      <c r="LN17" s="14"/>
      <c r="LO17" s="14"/>
      <c r="LP17" s="14"/>
      <c r="LQ17" s="14"/>
      <c r="LR17" s="14"/>
      <c r="LS17" s="14"/>
      <c r="LT17" s="14"/>
      <c r="LU17" s="14"/>
      <c r="LV17" s="14"/>
      <c r="LW17" s="14"/>
      <c r="LX17" s="14"/>
      <c r="LY17" s="14"/>
      <c r="LZ17" s="14"/>
      <c r="MA17" s="14"/>
      <c r="MB17" s="14"/>
      <c r="MC17" s="14"/>
      <c r="MD17" s="14"/>
      <c r="ME17" s="14"/>
      <c r="MF17" s="14"/>
      <c r="MG17" s="14"/>
      <c r="MH17" s="14"/>
      <c r="MI17" s="14"/>
      <c r="MJ17" s="14"/>
      <c r="MK17" s="14"/>
      <c r="ML17" s="14"/>
      <c r="MM17" s="14"/>
      <c r="MN17" s="14"/>
      <c r="MO17" s="14"/>
      <c r="MP17" s="14"/>
      <c r="MQ17" s="14"/>
      <c r="MR17" s="14"/>
      <c r="MS17" s="14"/>
      <c r="MT17" s="14"/>
      <c r="MU17" s="14"/>
      <c r="MV17" s="14"/>
      <c r="MW17" s="14"/>
      <c r="MX17" s="14"/>
      <c r="MY17" s="14"/>
      <c r="MZ17" s="14"/>
      <c r="NA17" s="14"/>
      <c r="NB17" s="14"/>
      <c r="NC17" s="14"/>
      <c r="ND17" s="14"/>
      <c r="NE17" s="14"/>
      <c r="NF17" s="14"/>
      <c r="NG17" s="14"/>
      <c r="NH17" s="14"/>
      <c r="NI17" s="14"/>
      <c r="NJ17" s="14"/>
      <c r="NK17" s="14"/>
      <c r="NL17" s="14"/>
      <c r="NM17" s="14"/>
      <c r="NN17" s="14"/>
      <c r="NO17" s="14"/>
      <c r="NP17" s="14"/>
      <c r="NQ17" s="14"/>
      <c r="NR17" s="14"/>
      <c r="NS17" s="14"/>
      <c r="NT17" s="14"/>
      <c r="NU17" s="14"/>
      <c r="NV17" s="14"/>
      <c r="NW17" s="14"/>
      <c r="NX17" s="14"/>
      <c r="NY17" s="14"/>
      <c r="NZ17" s="14"/>
      <c r="OA17" s="14"/>
      <c r="OB17" s="14"/>
      <c r="OC17" s="14"/>
      <c r="OD17" s="14"/>
      <c r="OE17" s="14"/>
      <c r="OF17" s="14"/>
      <c r="OG17" s="14"/>
      <c r="OH17" s="14"/>
      <c r="OI17" s="14"/>
      <c r="OJ17" s="14"/>
      <c r="OK17" s="14"/>
      <c r="OL17" s="14"/>
      <c r="OM17" s="14"/>
      <c r="ON17" s="14"/>
      <c r="OO17" s="14"/>
      <c r="OP17" s="14"/>
      <c r="OQ17" s="14"/>
      <c r="OR17" s="14"/>
      <c r="OS17" s="14"/>
      <c r="OT17" s="14"/>
      <c r="OU17" s="14"/>
      <c r="OV17" s="14"/>
      <c r="OW17" s="14"/>
      <c r="OX17" s="14"/>
      <c r="OY17" s="14"/>
      <c r="OZ17" s="14"/>
    </row>
    <row r="18" spans="1:416" s="15" customFormat="1" ht="31.5" customHeight="1" x14ac:dyDescent="0.25">
      <c r="A18" s="27" t="s">
        <v>22</v>
      </c>
      <c r="B18" s="28" t="s">
        <v>16</v>
      </c>
      <c r="C18" s="12">
        <v>828.86</v>
      </c>
      <c r="D18" s="12">
        <f t="shared" ref="D18:D19" si="3">I18+K18+M18+O18</f>
        <v>828.81999999999994</v>
      </c>
      <c r="E18" s="13">
        <f t="shared" ref="E18:E20" si="4">D18/C18*100</f>
        <v>99.995174094539479</v>
      </c>
      <c r="F18" s="12"/>
      <c r="G18" s="12"/>
      <c r="H18" s="12">
        <v>580.17999999999995</v>
      </c>
      <c r="I18" s="12">
        <v>580.17999999999995</v>
      </c>
      <c r="J18" s="12">
        <v>165.8</v>
      </c>
      <c r="K18" s="12">
        <v>165.76</v>
      </c>
      <c r="L18" s="12">
        <v>0</v>
      </c>
      <c r="M18" s="12">
        <v>0</v>
      </c>
      <c r="N18" s="12">
        <v>82.88</v>
      </c>
      <c r="O18" s="12">
        <v>82.88</v>
      </c>
      <c r="P18" s="12">
        <f t="shared" si="2"/>
        <v>828.81999999999994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  <c r="IY18" s="14"/>
      <c r="IZ18" s="14"/>
      <c r="JA18" s="14"/>
      <c r="JB18" s="14"/>
      <c r="JC18" s="14"/>
      <c r="JD18" s="14"/>
      <c r="JE18" s="14"/>
      <c r="JF18" s="14"/>
      <c r="JG18" s="14"/>
      <c r="JH18" s="14"/>
      <c r="JI18" s="14"/>
      <c r="JJ18" s="14"/>
      <c r="JK18" s="14"/>
      <c r="JL18" s="14"/>
      <c r="JM18" s="14"/>
      <c r="JN18" s="14"/>
      <c r="JO18" s="14"/>
      <c r="JP18" s="14"/>
      <c r="JQ18" s="14"/>
      <c r="JR18" s="14"/>
      <c r="JS18" s="14"/>
      <c r="JT18" s="14"/>
      <c r="JU18" s="14"/>
      <c r="JV18" s="14"/>
      <c r="JW18" s="14"/>
      <c r="JX18" s="14"/>
      <c r="JY18" s="14"/>
      <c r="JZ18" s="14"/>
      <c r="KA18" s="14"/>
      <c r="KB18" s="14"/>
      <c r="KC18" s="14"/>
      <c r="KD18" s="14"/>
      <c r="KE18" s="14"/>
      <c r="KF18" s="14"/>
      <c r="KG18" s="14"/>
      <c r="KH18" s="14"/>
      <c r="KI18" s="14"/>
      <c r="KJ18" s="14"/>
      <c r="KK18" s="14"/>
      <c r="KL18" s="14"/>
      <c r="KM18" s="14"/>
      <c r="KN18" s="14"/>
      <c r="KO18" s="14"/>
      <c r="KP18" s="14"/>
      <c r="KQ18" s="14"/>
      <c r="KR18" s="14"/>
      <c r="KS18" s="14"/>
      <c r="KT18" s="14"/>
      <c r="KU18" s="14"/>
      <c r="KV18" s="14"/>
      <c r="KW18" s="14"/>
      <c r="KX18" s="14"/>
      <c r="KY18" s="14"/>
      <c r="KZ18" s="14"/>
      <c r="LA18" s="14"/>
      <c r="LB18" s="14"/>
      <c r="LC18" s="14"/>
      <c r="LD18" s="14"/>
      <c r="LE18" s="14"/>
      <c r="LF18" s="14"/>
      <c r="LG18" s="14"/>
      <c r="LH18" s="14"/>
      <c r="LI18" s="14"/>
      <c r="LJ18" s="14"/>
      <c r="LK18" s="14"/>
      <c r="LL18" s="14"/>
      <c r="LM18" s="14"/>
      <c r="LN18" s="14"/>
      <c r="LO18" s="14"/>
      <c r="LP18" s="14"/>
      <c r="LQ18" s="14"/>
      <c r="LR18" s="14"/>
      <c r="LS18" s="14"/>
      <c r="LT18" s="14"/>
      <c r="LU18" s="14"/>
      <c r="LV18" s="14"/>
      <c r="LW18" s="14"/>
      <c r="LX18" s="14"/>
      <c r="LY18" s="14"/>
      <c r="LZ18" s="14"/>
      <c r="MA18" s="14"/>
      <c r="MB18" s="14"/>
      <c r="MC18" s="14"/>
      <c r="MD18" s="14"/>
      <c r="ME18" s="14"/>
      <c r="MF18" s="14"/>
      <c r="MG18" s="14"/>
      <c r="MH18" s="14"/>
      <c r="MI18" s="14"/>
      <c r="MJ18" s="14"/>
      <c r="MK18" s="14"/>
      <c r="ML18" s="14"/>
      <c r="MM18" s="14"/>
      <c r="MN18" s="14"/>
      <c r="MO18" s="14"/>
      <c r="MP18" s="14"/>
      <c r="MQ18" s="14"/>
      <c r="MR18" s="14"/>
      <c r="MS18" s="14"/>
      <c r="MT18" s="14"/>
      <c r="MU18" s="14"/>
      <c r="MV18" s="14"/>
      <c r="MW18" s="14"/>
      <c r="MX18" s="14"/>
      <c r="MY18" s="14"/>
      <c r="MZ18" s="14"/>
      <c r="NA18" s="14"/>
      <c r="NB18" s="14"/>
      <c r="NC18" s="14"/>
      <c r="ND18" s="14"/>
      <c r="NE18" s="14"/>
      <c r="NF18" s="14"/>
      <c r="NG18" s="14"/>
      <c r="NH18" s="14"/>
      <c r="NI18" s="14"/>
      <c r="NJ18" s="14"/>
      <c r="NK18" s="14"/>
      <c r="NL18" s="14"/>
      <c r="NM18" s="14"/>
      <c r="NN18" s="14"/>
      <c r="NO18" s="14"/>
      <c r="NP18" s="14"/>
      <c r="NQ18" s="14"/>
      <c r="NR18" s="14"/>
      <c r="NS18" s="14"/>
      <c r="NT18" s="14"/>
      <c r="NU18" s="14"/>
      <c r="NV18" s="14"/>
      <c r="NW18" s="14"/>
      <c r="NX18" s="14"/>
      <c r="NY18" s="14"/>
      <c r="NZ18" s="14"/>
      <c r="OA18" s="14"/>
      <c r="OB18" s="14"/>
      <c r="OC18" s="14"/>
      <c r="OD18" s="14"/>
      <c r="OE18" s="14"/>
      <c r="OF18" s="14"/>
      <c r="OG18" s="14"/>
      <c r="OH18" s="14"/>
      <c r="OI18" s="14"/>
      <c r="OJ18" s="14"/>
      <c r="OK18" s="14"/>
      <c r="OL18" s="14"/>
      <c r="OM18" s="14"/>
      <c r="ON18" s="14"/>
      <c r="OO18" s="14"/>
      <c r="OP18" s="14"/>
      <c r="OQ18" s="14"/>
      <c r="OR18" s="14"/>
      <c r="OS18" s="14"/>
      <c r="OT18" s="14"/>
      <c r="OU18" s="14"/>
      <c r="OV18" s="14"/>
      <c r="OW18" s="14"/>
      <c r="OX18" s="14"/>
      <c r="OY18" s="14"/>
      <c r="OZ18" s="14"/>
    </row>
    <row r="19" spans="1:416" s="15" customFormat="1" ht="30.75" thickBot="1" x14ac:dyDescent="0.3">
      <c r="A19" s="27" t="s">
        <v>23</v>
      </c>
      <c r="B19" s="28" t="s">
        <v>16</v>
      </c>
      <c r="C19" s="12">
        <v>1600</v>
      </c>
      <c r="D19" s="12">
        <f t="shared" si="3"/>
        <v>1550</v>
      </c>
      <c r="E19" s="13">
        <f t="shared" si="4"/>
        <v>96.875</v>
      </c>
      <c r="F19" s="12"/>
      <c r="G19" s="12"/>
      <c r="H19" s="12">
        <v>1050</v>
      </c>
      <c r="I19" s="12">
        <v>1050</v>
      </c>
      <c r="J19" s="12">
        <v>450</v>
      </c>
      <c r="K19" s="12">
        <v>400</v>
      </c>
      <c r="L19" s="12">
        <v>0</v>
      </c>
      <c r="M19" s="12">
        <v>0</v>
      </c>
      <c r="N19" s="12">
        <v>100</v>
      </c>
      <c r="O19" s="12">
        <v>100</v>
      </c>
      <c r="P19" s="12">
        <f t="shared" si="2"/>
        <v>1550</v>
      </c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  <c r="IX19" s="14"/>
      <c r="IY19" s="14"/>
      <c r="IZ19" s="14"/>
      <c r="JA19" s="14"/>
      <c r="JB19" s="14"/>
      <c r="JC19" s="14"/>
      <c r="JD19" s="14"/>
      <c r="JE19" s="14"/>
      <c r="JF19" s="14"/>
      <c r="JG19" s="14"/>
      <c r="JH19" s="14"/>
      <c r="JI19" s="14"/>
      <c r="JJ19" s="14"/>
      <c r="JK19" s="14"/>
      <c r="JL19" s="14"/>
      <c r="JM19" s="14"/>
      <c r="JN19" s="14"/>
      <c r="JO19" s="14"/>
      <c r="JP19" s="14"/>
      <c r="JQ19" s="14"/>
      <c r="JR19" s="14"/>
      <c r="JS19" s="14"/>
      <c r="JT19" s="14"/>
      <c r="JU19" s="14"/>
      <c r="JV19" s="14"/>
      <c r="JW19" s="14"/>
      <c r="JX19" s="14"/>
      <c r="JY19" s="14"/>
      <c r="JZ19" s="14"/>
      <c r="KA19" s="14"/>
      <c r="KB19" s="14"/>
      <c r="KC19" s="14"/>
      <c r="KD19" s="14"/>
      <c r="KE19" s="14"/>
      <c r="KF19" s="14"/>
      <c r="KG19" s="14"/>
      <c r="KH19" s="14"/>
      <c r="KI19" s="14"/>
      <c r="KJ19" s="14"/>
      <c r="KK19" s="14"/>
      <c r="KL19" s="14"/>
      <c r="KM19" s="14"/>
      <c r="KN19" s="14"/>
      <c r="KO19" s="14"/>
      <c r="KP19" s="14"/>
      <c r="KQ19" s="14"/>
      <c r="KR19" s="14"/>
      <c r="KS19" s="14"/>
      <c r="KT19" s="14"/>
      <c r="KU19" s="14"/>
      <c r="KV19" s="14"/>
      <c r="KW19" s="14"/>
      <c r="KX19" s="14"/>
      <c r="KY19" s="14"/>
      <c r="KZ19" s="14"/>
      <c r="LA19" s="14"/>
      <c r="LB19" s="14"/>
      <c r="LC19" s="14"/>
      <c r="LD19" s="14"/>
      <c r="LE19" s="14"/>
      <c r="LF19" s="14"/>
      <c r="LG19" s="14"/>
      <c r="LH19" s="14"/>
      <c r="LI19" s="14"/>
      <c r="LJ19" s="14"/>
      <c r="LK19" s="14"/>
      <c r="LL19" s="14"/>
      <c r="LM19" s="14"/>
      <c r="LN19" s="14"/>
      <c r="LO19" s="14"/>
      <c r="LP19" s="14"/>
      <c r="LQ19" s="14"/>
      <c r="LR19" s="14"/>
      <c r="LS19" s="14"/>
      <c r="LT19" s="14"/>
      <c r="LU19" s="14"/>
      <c r="LV19" s="14"/>
      <c r="LW19" s="14"/>
      <c r="LX19" s="14"/>
      <c r="LY19" s="14"/>
      <c r="LZ19" s="14"/>
      <c r="MA19" s="14"/>
      <c r="MB19" s="14"/>
      <c r="MC19" s="14"/>
      <c r="MD19" s="14"/>
      <c r="ME19" s="14"/>
      <c r="MF19" s="14"/>
      <c r="MG19" s="14"/>
      <c r="MH19" s="14"/>
      <c r="MI19" s="14"/>
      <c r="MJ19" s="14"/>
      <c r="MK19" s="14"/>
      <c r="ML19" s="14"/>
      <c r="MM19" s="14"/>
      <c r="MN19" s="14"/>
      <c r="MO19" s="14"/>
      <c r="MP19" s="14"/>
      <c r="MQ19" s="14"/>
      <c r="MR19" s="14"/>
      <c r="MS19" s="14"/>
      <c r="MT19" s="14"/>
      <c r="MU19" s="14"/>
      <c r="MV19" s="14"/>
      <c r="MW19" s="14"/>
      <c r="MX19" s="14"/>
      <c r="MY19" s="14"/>
      <c r="MZ19" s="14"/>
      <c r="NA19" s="14"/>
      <c r="NB19" s="14"/>
      <c r="NC19" s="14"/>
      <c r="ND19" s="14"/>
      <c r="NE19" s="14"/>
      <c r="NF19" s="14"/>
      <c r="NG19" s="14"/>
      <c r="NH19" s="14"/>
      <c r="NI19" s="14"/>
      <c r="NJ19" s="14"/>
      <c r="NK19" s="14"/>
      <c r="NL19" s="14"/>
      <c r="NM19" s="14"/>
      <c r="NN19" s="14"/>
      <c r="NO19" s="14"/>
      <c r="NP19" s="14"/>
      <c r="NQ19" s="14"/>
      <c r="NR19" s="14"/>
      <c r="NS19" s="14"/>
      <c r="NT19" s="14"/>
      <c r="NU19" s="14"/>
      <c r="NV19" s="14"/>
      <c r="NW19" s="14"/>
      <c r="NX19" s="14"/>
      <c r="NY19" s="14"/>
      <c r="NZ19" s="14"/>
      <c r="OA19" s="14"/>
      <c r="OB19" s="14"/>
      <c r="OC19" s="14"/>
      <c r="OD19" s="14"/>
      <c r="OE19" s="14"/>
      <c r="OF19" s="14"/>
      <c r="OG19" s="14"/>
      <c r="OH19" s="14"/>
      <c r="OI19" s="14"/>
      <c r="OJ19" s="14"/>
      <c r="OK19" s="14"/>
      <c r="OL19" s="14"/>
      <c r="OM19" s="14"/>
      <c r="ON19" s="14"/>
      <c r="OO19" s="14"/>
      <c r="OP19" s="14"/>
      <c r="OQ19" s="14"/>
      <c r="OR19" s="14"/>
      <c r="OS19" s="14"/>
      <c r="OT19" s="14"/>
      <c r="OU19" s="14"/>
      <c r="OV19" s="14"/>
      <c r="OW19" s="14"/>
      <c r="OX19" s="14"/>
      <c r="OY19" s="14"/>
      <c r="OZ19" s="14"/>
    </row>
    <row r="20" spans="1:416" s="6" customFormat="1" ht="15.75" thickBot="1" x14ac:dyDescent="0.3">
      <c r="A20" s="36" t="s">
        <v>12</v>
      </c>
      <c r="B20" s="37"/>
      <c r="C20" s="4">
        <f>SUM(C15:C19)</f>
        <v>5485.59</v>
      </c>
      <c r="D20" s="4">
        <f t="shared" ref="D20:P20" si="5">SUM(D15:D19)</f>
        <v>5412.98</v>
      </c>
      <c r="E20" s="13">
        <f t="shared" si="4"/>
        <v>98.676350219392987</v>
      </c>
      <c r="F20" s="4">
        <f t="shared" si="5"/>
        <v>0</v>
      </c>
      <c r="G20" s="4">
        <f t="shared" si="5"/>
        <v>0</v>
      </c>
      <c r="H20" s="4">
        <f t="shared" si="5"/>
        <v>3852.58</v>
      </c>
      <c r="I20" s="4">
        <f t="shared" si="5"/>
        <v>3836.95</v>
      </c>
      <c r="J20" s="4">
        <f t="shared" si="5"/>
        <v>1211.4000000000001</v>
      </c>
      <c r="K20" s="4">
        <f t="shared" si="5"/>
        <v>1160.1199999999999</v>
      </c>
      <c r="L20" s="4">
        <f t="shared" si="5"/>
        <v>238.73</v>
      </c>
      <c r="M20" s="4">
        <f t="shared" si="5"/>
        <v>233.04</v>
      </c>
      <c r="N20" s="4">
        <f t="shared" si="5"/>
        <v>182.88</v>
      </c>
      <c r="O20" s="4">
        <f t="shared" si="5"/>
        <v>182.88</v>
      </c>
      <c r="P20" s="4">
        <f t="shared" si="5"/>
        <v>5412.98</v>
      </c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5"/>
      <c r="NC20" s="5"/>
      <c r="ND20" s="5"/>
      <c r="NE20" s="5"/>
      <c r="NF20" s="5"/>
      <c r="NG20" s="5"/>
      <c r="NH20" s="5"/>
      <c r="NI20" s="5"/>
      <c r="NJ20" s="5"/>
      <c r="NK20" s="5"/>
      <c r="NL20" s="5"/>
      <c r="NM20" s="5"/>
      <c r="NN20" s="5"/>
      <c r="NO20" s="5"/>
      <c r="NP20" s="5"/>
      <c r="NQ20" s="5"/>
      <c r="NR20" s="5"/>
      <c r="NS20" s="5"/>
      <c r="NT20" s="5"/>
      <c r="NU20" s="5"/>
      <c r="NV20" s="5"/>
      <c r="NW20" s="5"/>
      <c r="NX20" s="5"/>
      <c r="NY20" s="5"/>
      <c r="NZ20" s="5"/>
      <c r="OA20" s="5"/>
      <c r="OB20" s="5"/>
      <c r="OC20" s="5"/>
      <c r="OD20" s="5"/>
      <c r="OE20" s="5"/>
      <c r="OF20" s="5"/>
      <c r="OG20" s="5"/>
      <c r="OH20" s="5"/>
      <c r="OI20" s="5"/>
      <c r="OJ20" s="5"/>
      <c r="OK20" s="5"/>
      <c r="OL20" s="5"/>
      <c r="OM20" s="5"/>
      <c r="ON20" s="5"/>
      <c r="OO20" s="5"/>
      <c r="OP20" s="5"/>
      <c r="OQ20" s="5"/>
      <c r="OR20" s="5"/>
      <c r="OS20" s="5"/>
      <c r="OT20" s="5"/>
      <c r="OU20" s="5"/>
      <c r="OV20" s="5"/>
      <c r="OW20" s="5"/>
      <c r="OX20" s="5"/>
      <c r="OY20" s="5"/>
      <c r="OZ20" s="5"/>
    </row>
    <row r="21" spans="1:416" ht="16.5" customHeight="1" thickBot="1" x14ac:dyDescent="0.3">
      <c r="A21" s="33" t="s">
        <v>24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5"/>
    </row>
    <row r="22" spans="1:416" ht="36" customHeight="1" thickBot="1" x14ac:dyDescent="0.3">
      <c r="A22" s="27" t="s">
        <v>25</v>
      </c>
      <c r="B22" s="28" t="s">
        <v>16</v>
      </c>
      <c r="C22" s="10">
        <v>30</v>
      </c>
      <c r="D22" s="10">
        <f>G22+I22+K22+M22+O22</f>
        <v>29.9</v>
      </c>
      <c r="E22" s="10">
        <f>D22/C22*100</f>
        <v>99.666666666666657</v>
      </c>
      <c r="F22" s="10"/>
      <c r="G22" s="10"/>
      <c r="H22" s="10">
        <v>0</v>
      </c>
      <c r="I22" s="10">
        <v>0</v>
      </c>
      <c r="J22" s="10">
        <v>0</v>
      </c>
      <c r="K22" s="10">
        <v>0</v>
      </c>
      <c r="L22" s="12">
        <f>C22</f>
        <v>30</v>
      </c>
      <c r="M22" s="12">
        <v>29.9</v>
      </c>
      <c r="N22" s="10">
        <v>0</v>
      </c>
      <c r="O22" s="10">
        <v>0</v>
      </c>
      <c r="P22" s="10">
        <f>D22</f>
        <v>29.9</v>
      </c>
    </row>
    <row r="23" spans="1:416" s="6" customFormat="1" ht="15.75" thickBot="1" x14ac:dyDescent="0.3">
      <c r="A23" s="36" t="s">
        <v>12</v>
      </c>
      <c r="B23" s="37"/>
      <c r="C23" s="7">
        <f t="shared" ref="C23:P23" si="6">SUM(C22:C22)</f>
        <v>30</v>
      </c>
      <c r="D23" s="7">
        <f t="shared" si="6"/>
        <v>29.9</v>
      </c>
      <c r="E23" s="7">
        <f t="shared" si="6"/>
        <v>99.666666666666657</v>
      </c>
      <c r="F23" s="7">
        <f t="shared" si="6"/>
        <v>0</v>
      </c>
      <c r="G23" s="7">
        <f t="shared" si="6"/>
        <v>0</v>
      </c>
      <c r="H23" s="7">
        <f t="shared" si="6"/>
        <v>0</v>
      </c>
      <c r="I23" s="7">
        <f t="shared" si="6"/>
        <v>0</v>
      </c>
      <c r="J23" s="7">
        <f t="shared" si="6"/>
        <v>0</v>
      </c>
      <c r="K23" s="7">
        <f t="shared" si="6"/>
        <v>0</v>
      </c>
      <c r="L23" s="7">
        <f t="shared" si="6"/>
        <v>30</v>
      </c>
      <c r="M23" s="7">
        <f t="shared" si="6"/>
        <v>29.9</v>
      </c>
      <c r="N23" s="7">
        <f t="shared" si="6"/>
        <v>0</v>
      </c>
      <c r="O23" s="7">
        <f t="shared" si="6"/>
        <v>0</v>
      </c>
      <c r="P23" s="7">
        <f t="shared" si="6"/>
        <v>29.9</v>
      </c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5"/>
      <c r="NI23" s="5"/>
      <c r="NJ23" s="5"/>
      <c r="NK23" s="5"/>
      <c r="NL23" s="5"/>
      <c r="NM23" s="5"/>
      <c r="NN23" s="5"/>
      <c r="NO23" s="5"/>
      <c r="NP23" s="5"/>
      <c r="NQ23" s="5"/>
      <c r="NR23" s="5"/>
      <c r="NS23" s="5"/>
      <c r="NT23" s="5"/>
      <c r="NU23" s="5"/>
      <c r="NV23" s="5"/>
      <c r="NW23" s="5"/>
      <c r="NX23" s="5"/>
      <c r="NY23" s="5"/>
      <c r="NZ23" s="5"/>
      <c r="OA23" s="5"/>
      <c r="OB23" s="5"/>
      <c r="OC23" s="5"/>
      <c r="OD23" s="5"/>
      <c r="OE23" s="5"/>
      <c r="OF23" s="5"/>
      <c r="OG23" s="5"/>
      <c r="OH23" s="5"/>
      <c r="OI23" s="5"/>
      <c r="OJ23" s="5"/>
      <c r="OK23" s="5"/>
      <c r="OL23" s="5"/>
      <c r="OM23" s="5"/>
      <c r="ON23" s="5"/>
      <c r="OO23" s="5"/>
      <c r="OP23" s="5"/>
      <c r="OQ23" s="5"/>
      <c r="OR23" s="5"/>
      <c r="OS23" s="5"/>
      <c r="OT23" s="5"/>
      <c r="OU23" s="5"/>
      <c r="OV23" s="5"/>
      <c r="OW23" s="5"/>
      <c r="OX23" s="5"/>
      <c r="OY23" s="5"/>
      <c r="OZ23" s="5"/>
    </row>
    <row r="24" spans="1:416" ht="16.5" customHeight="1" thickBot="1" x14ac:dyDescent="0.3">
      <c r="A24" s="33" t="s">
        <v>27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5"/>
    </row>
    <row r="25" spans="1:416" s="6" customFormat="1" ht="33.75" customHeight="1" x14ac:dyDescent="0.25">
      <c r="A25" s="27" t="s">
        <v>28</v>
      </c>
      <c r="B25" s="28" t="s">
        <v>16</v>
      </c>
      <c r="C25" s="10">
        <v>20</v>
      </c>
      <c r="D25" s="10">
        <f>G25+I25+K25+M25+O25</f>
        <v>19.579999999999998</v>
      </c>
      <c r="E25" s="10">
        <f>D25/C25*100</f>
        <v>97.899999999999991</v>
      </c>
      <c r="F25" s="10"/>
      <c r="G25" s="10"/>
      <c r="H25" s="10">
        <v>0</v>
      </c>
      <c r="I25" s="10">
        <v>0</v>
      </c>
      <c r="J25" s="10">
        <v>0</v>
      </c>
      <c r="K25" s="10">
        <v>0</v>
      </c>
      <c r="L25" s="12">
        <f>C25</f>
        <v>20</v>
      </c>
      <c r="M25" s="12">
        <v>19.579999999999998</v>
      </c>
      <c r="N25" s="10">
        <v>0</v>
      </c>
      <c r="O25" s="10">
        <v>0</v>
      </c>
      <c r="P25" s="10">
        <f>D25</f>
        <v>19.579999999999998</v>
      </c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</row>
    <row r="26" spans="1:416" s="6" customFormat="1" ht="33" customHeight="1" thickBot="1" x14ac:dyDescent="0.3">
      <c r="A26" s="29" t="s">
        <v>26</v>
      </c>
      <c r="B26" s="30" t="s">
        <v>16</v>
      </c>
      <c r="C26" s="21">
        <v>599.99</v>
      </c>
      <c r="D26" s="21">
        <f t="shared" ref="D26:D30" si="7">G26+I26+K26+M26+O26</f>
        <v>585.73</v>
      </c>
      <c r="E26" s="21">
        <f>D26/C26*100</f>
        <v>97.623293721562035</v>
      </c>
      <c r="F26" s="21"/>
      <c r="G26" s="21"/>
      <c r="H26" s="21">
        <v>419.99</v>
      </c>
      <c r="I26" s="21">
        <v>410.01</v>
      </c>
      <c r="J26" s="21">
        <v>120</v>
      </c>
      <c r="K26" s="21">
        <v>117.15</v>
      </c>
      <c r="L26" s="22">
        <v>0</v>
      </c>
      <c r="M26" s="22">
        <v>0</v>
      </c>
      <c r="N26" s="21">
        <v>60</v>
      </c>
      <c r="O26" s="21">
        <v>58.57</v>
      </c>
      <c r="P26" s="21">
        <f t="shared" ref="P26:P30" si="8">D26</f>
        <v>585.73</v>
      </c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5"/>
      <c r="NI26" s="5"/>
      <c r="NJ26" s="5"/>
      <c r="NK26" s="5"/>
      <c r="NL26" s="5"/>
      <c r="NM26" s="5"/>
      <c r="NN26" s="5"/>
      <c r="NO26" s="5"/>
      <c r="NP26" s="5"/>
      <c r="NQ26" s="5"/>
      <c r="NR26" s="5"/>
      <c r="NS26" s="5"/>
      <c r="NT26" s="5"/>
      <c r="NU26" s="5"/>
      <c r="NV26" s="5"/>
      <c r="NW26" s="5"/>
      <c r="NX26" s="5"/>
      <c r="NY26" s="5"/>
      <c r="NZ26" s="5"/>
      <c r="OA26" s="5"/>
      <c r="OB26" s="5"/>
      <c r="OC26" s="5"/>
      <c r="OD26" s="5"/>
      <c r="OE26" s="5"/>
      <c r="OF26" s="5"/>
      <c r="OG26" s="5"/>
      <c r="OH26" s="5"/>
      <c r="OI26" s="5"/>
      <c r="OJ26" s="5"/>
      <c r="OK26" s="5"/>
      <c r="OL26" s="5"/>
      <c r="OM26" s="5"/>
      <c r="ON26" s="5"/>
      <c r="OO26" s="5"/>
      <c r="OP26" s="5"/>
      <c r="OQ26" s="5"/>
      <c r="OR26" s="5"/>
      <c r="OS26" s="5"/>
      <c r="OT26" s="5"/>
      <c r="OU26" s="5"/>
      <c r="OV26" s="5"/>
      <c r="OW26" s="5"/>
      <c r="OX26" s="5"/>
      <c r="OY26" s="5"/>
      <c r="OZ26" s="5"/>
    </row>
    <row r="27" spans="1:416" s="6" customFormat="1" ht="24" customHeight="1" thickBot="1" x14ac:dyDescent="0.3">
      <c r="A27" s="36" t="s">
        <v>12</v>
      </c>
      <c r="B27" s="37"/>
      <c r="C27" s="25">
        <f>C25+C26</f>
        <v>619.99</v>
      </c>
      <c r="D27" s="25">
        <f>D25+D26</f>
        <v>605.31000000000006</v>
      </c>
      <c r="E27" s="25">
        <f>D27/C27*100</f>
        <v>97.632219874514121</v>
      </c>
      <c r="F27" s="25">
        <f t="shared" ref="F27:P27" si="9">F25+F26</f>
        <v>0</v>
      </c>
      <c r="G27" s="25">
        <f t="shared" si="9"/>
        <v>0</v>
      </c>
      <c r="H27" s="25">
        <f t="shared" si="9"/>
        <v>419.99</v>
      </c>
      <c r="I27" s="25">
        <f t="shared" si="9"/>
        <v>410.01</v>
      </c>
      <c r="J27" s="25">
        <f t="shared" si="9"/>
        <v>120</v>
      </c>
      <c r="K27" s="25">
        <f t="shared" si="9"/>
        <v>117.15</v>
      </c>
      <c r="L27" s="25">
        <f t="shared" si="9"/>
        <v>20</v>
      </c>
      <c r="M27" s="25">
        <f t="shared" si="9"/>
        <v>19.579999999999998</v>
      </c>
      <c r="N27" s="25">
        <f t="shared" si="9"/>
        <v>60</v>
      </c>
      <c r="O27" s="25">
        <f t="shared" si="9"/>
        <v>58.57</v>
      </c>
      <c r="P27" s="25">
        <f t="shared" si="9"/>
        <v>605.31000000000006</v>
      </c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5"/>
      <c r="NI27" s="5"/>
      <c r="NJ27" s="5"/>
      <c r="NK27" s="5"/>
      <c r="NL27" s="5"/>
      <c r="NM27" s="5"/>
      <c r="NN27" s="5"/>
      <c r="NO27" s="5"/>
      <c r="NP27" s="5"/>
      <c r="NQ27" s="5"/>
      <c r="NR27" s="5"/>
      <c r="NS27" s="5"/>
      <c r="NT27" s="5"/>
      <c r="NU27" s="5"/>
      <c r="NV27" s="5"/>
      <c r="NW27" s="5"/>
      <c r="NX27" s="5"/>
      <c r="NY27" s="5"/>
      <c r="NZ27" s="5"/>
      <c r="OA27" s="5"/>
      <c r="OB27" s="5"/>
      <c r="OC27" s="5"/>
      <c r="OD27" s="5"/>
      <c r="OE27" s="5"/>
      <c r="OF27" s="5"/>
      <c r="OG27" s="5"/>
      <c r="OH27" s="5"/>
      <c r="OI27" s="5"/>
      <c r="OJ27" s="5"/>
      <c r="OK27" s="5"/>
      <c r="OL27" s="5"/>
      <c r="OM27" s="5"/>
      <c r="ON27" s="5"/>
      <c r="OO27" s="5"/>
      <c r="OP27" s="5"/>
      <c r="OQ27" s="5"/>
      <c r="OR27" s="5"/>
      <c r="OS27" s="5"/>
      <c r="OT27" s="5"/>
      <c r="OU27" s="5"/>
      <c r="OV27" s="5"/>
      <c r="OW27" s="5"/>
      <c r="OX27" s="5"/>
      <c r="OY27" s="5"/>
      <c r="OZ27" s="5"/>
    </row>
    <row r="28" spans="1:416" s="6" customFormat="1" ht="33" customHeight="1" thickBot="1" x14ac:dyDescent="0.3">
      <c r="A28" s="33" t="s">
        <v>29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5"/>
      <c r="NI28" s="5"/>
      <c r="NJ28" s="5"/>
      <c r="NK28" s="5"/>
      <c r="NL28" s="5"/>
      <c r="NM28" s="5"/>
      <c r="NN28" s="5"/>
      <c r="NO28" s="5"/>
      <c r="NP28" s="5"/>
      <c r="NQ28" s="5"/>
      <c r="NR28" s="5"/>
      <c r="NS28" s="5"/>
      <c r="NT28" s="5"/>
      <c r="NU28" s="5"/>
      <c r="NV28" s="5"/>
      <c r="NW28" s="5"/>
      <c r="NX28" s="5"/>
      <c r="NY28" s="5"/>
      <c r="NZ28" s="5"/>
      <c r="OA28" s="5"/>
      <c r="OB28" s="5"/>
      <c r="OC28" s="5"/>
      <c r="OD28" s="5"/>
      <c r="OE28" s="5"/>
      <c r="OF28" s="5"/>
      <c r="OG28" s="5"/>
      <c r="OH28" s="5"/>
      <c r="OI28" s="5"/>
      <c r="OJ28" s="5"/>
      <c r="OK28" s="5"/>
      <c r="OL28" s="5"/>
      <c r="OM28" s="5"/>
      <c r="ON28" s="5"/>
      <c r="OO28" s="5"/>
      <c r="OP28" s="5"/>
      <c r="OQ28" s="5"/>
      <c r="OR28" s="5"/>
      <c r="OS28" s="5"/>
      <c r="OT28" s="5"/>
      <c r="OU28" s="5"/>
      <c r="OV28" s="5"/>
      <c r="OW28" s="5"/>
      <c r="OX28" s="5"/>
      <c r="OY28" s="5"/>
      <c r="OZ28" s="5"/>
    </row>
    <row r="29" spans="1:416" s="6" customFormat="1" ht="46.5" customHeight="1" x14ac:dyDescent="0.25">
      <c r="A29" s="27" t="s">
        <v>30</v>
      </c>
      <c r="B29" s="28" t="s">
        <v>16</v>
      </c>
      <c r="C29" s="10">
        <v>84.43</v>
      </c>
      <c r="D29" s="10">
        <f t="shared" si="7"/>
        <v>84.43</v>
      </c>
      <c r="E29" s="10">
        <f>D29/C29*100</f>
        <v>100</v>
      </c>
      <c r="F29" s="10"/>
      <c r="G29" s="10"/>
      <c r="H29" s="10">
        <v>0</v>
      </c>
      <c r="I29" s="10">
        <v>0</v>
      </c>
      <c r="J29" s="10">
        <v>0</v>
      </c>
      <c r="K29" s="10">
        <v>0</v>
      </c>
      <c r="L29" s="12">
        <f t="shared" ref="L29:L30" si="10">C29</f>
        <v>84.43</v>
      </c>
      <c r="M29" s="12">
        <v>84.43</v>
      </c>
      <c r="N29" s="10">
        <v>0</v>
      </c>
      <c r="O29" s="10">
        <v>0</v>
      </c>
      <c r="P29" s="10">
        <f t="shared" si="8"/>
        <v>84.43</v>
      </c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5"/>
      <c r="NI29" s="5"/>
      <c r="NJ29" s="5"/>
      <c r="NK29" s="5"/>
      <c r="NL29" s="5"/>
      <c r="NM29" s="5"/>
      <c r="NN29" s="5"/>
      <c r="NO29" s="5"/>
      <c r="NP29" s="5"/>
      <c r="NQ29" s="5"/>
      <c r="NR29" s="5"/>
      <c r="NS29" s="5"/>
      <c r="NT29" s="5"/>
      <c r="NU29" s="5"/>
      <c r="NV29" s="5"/>
      <c r="NW29" s="5"/>
      <c r="NX29" s="5"/>
      <c r="NY29" s="5"/>
      <c r="NZ29" s="5"/>
      <c r="OA29" s="5"/>
      <c r="OB29" s="5"/>
      <c r="OC29" s="5"/>
      <c r="OD29" s="5"/>
      <c r="OE29" s="5"/>
      <c r="OF29" s="5"/>
      <c r="OG29" s="5"/>
      <c r="OH29" s="5"/>
      <c r="OI29" s="5"/>
      <c r="OJ29" s="5"/>
      <c r="OK29" s="5"/>
      <c r="OL29" s="5"/>
      <c r="OM29" s="5"/>
      <c r="ON29" s="5"/>
      <c r="OO29" s="5"/>
      <c r="OP29" s="5"/>
      <c r="OQ29" s="5"/>
      <c r="OR29" s="5"/>
      <c r="OS29" s="5"/>
      <c r="OT29" s="5"/>
      <c r="OU29" s="5"/>
      <c r="OV29" s="5"/>
      <c r="OW29" s="5"/>
      <c r="OX29" s="5"/>
      <c r="OY29" s="5"/>
      <c r="OZ29" s="5"/>
    </row>
    <row r="30" spans="1:416" s="6" customFormat="1" ht="48" customHeight="1" thickBot="1" x14ac:dyDescent="0.3">
      <c r="A30" s="27" t="s">
        <v>31</v>
      </c>
      <c r="B30" s="28" t="s">
        <v>16</v>
      </c>
      <c r="C30" s="10">
        <v>223.24</v>
      </c>
      <c r="D30" s="10">
        <f t="shared" si="7"/>
        <v>223.24</v>
      </c>
      <c r="E30" s="21">
        <f>D30/C30*100</f>
        <v>100</v>
      </c>
      <c r="F30" s="10"/>
      <c r="G30" s="10"/>
      <c r="H30" s="10">
        <v>0</v>
      </c>
      <c r="I30" s="10">
        <v>0</v>
      </c>
      <c r="J30" s="10">
        <v>0</v>
      </c>
      <c r="K30" s="10">
        <v>0</v>
      </c>
      <c r="L30" s="12">
        <f t="shared" si="10"/>
        <v>223.24</v>
      </c>
      <c r="M30" s="12">
        <v>223.24</v>
      </c>
      <c r="N30" s="10">
        <v>0</v>
      </c>
      <c r="O30" s="10">
        <v>0</v>
      </c>
      <c r="P30" s="10">
        <f t="shared" si="8"/>
        <v>223.24</v>
      </c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5"/>
      <c r="NI30" s="5"/>
      <c r="NJ30" s="5"/>
      <c r="NK30" s="5"/>
      <c r="NL30" s="5"/>
      <c r="NM30" s="5"/>
      <c r="NN30" s="5"/>
      <c r="NO30" s="5"/>
      <c r="NP30" s="5"/>
      <c r="NQ30" s="5"/>
      <c r="NR30" s="5"/>
      <c r="NS30" s="5"/>
      <c r="NT30" s="5"/>
      <c r="NU30" s="5"/>
      <c r="NV30" s="5"/>
      <c r="NW30" s="5"/>
      <c r="NX30" s="5"/>
      <c r="NY30" s="5"/>
      <c r="NZ30" s="5"/>
      <c r="OA30" s="5"/>
      <c r="OB30" s="5"/>
      <c r="OC30" s="5"/>
      <c r="OD30" s="5"/>
      <c r="OE30" s="5"/>
      <c r="OF30" s="5"/>
      <c r="OG30" s="5"/>
      <c r="OH30" s="5"/>
      <c r="OI30" s="5"/>
      <c r="OJ30" s="5"/>
      <c r="OK30" s="5"/>
      <c r="OL30" s="5"/>
      <c r="OM30" s="5"/>
      <c r="ON30" s="5"/>
      <c r="OO30" s="5"/>
      <c r="OP30" s="5"/>
      <c r="OQ30" s="5"/>
      <c r="OR30" s="5"/>
      <c r="OS30" s="5"/>
      <c r="OT30" s="5"/>
      <c r="OU30" s="5"/>
      <c r="OV30" s="5"/>
      <c r="OW30" s="5"/>
      <c r="OX30" s="5"/>
      <c r="OY30" s="5"/>
      <c r="OZ30" s="5"/>
    </row>
    <row r="31" spans="1:416" s="6" customFormat="1" ht="15.75" thickBot="1" x14ac:dyDescent="0.3">
      <c r="A31" s="36" t="s">
        <v>12</v>
      </c>
      <c r="B31" s="37"/>
      <c r="C31" s="7">
        <f>SUM(C29:C30)</f>
        <v>307.67</v>
      </c>
      <c r="D31" s="7">
        <f>SUM(D29:D30)</f>
        <v>307.67</v>
      </c>
      <c r="E31" s="24">
        <f t="shared" ref="E31:E32" si="11">D31/C31*100</f>
        <v>100</v>
      </c>
      <c r="F31" s="7">
        <f>SUM(F25:F30)</f>
        <v>0</v>
      </c>
      <c r="G31" s="7">
        <f>SUM(G25:G30)</f>
        <v>0</v>
      </c>
      <c r="H31" s="7">
        <f>H29+H30</f>
        <v>0</v>
      </c>
      <c r="I31" s="7">
        <f t="shared" ref="I31:P31" si="12">I29+I30</f>
        <v>0</v>
      </c>
      <c r="J31" s="7">
        <f t="shared" si="12"/>
        <v>0</v>
      </c>
      <c r="K31" s="7">
        <f t="shared" si="12"/>
        <v>0</v>
      </c>
      <c r="L31" s="7">
        <f t="shared" si="12"/>
        <v>307.67</v>
      </c>
      <c r="M31" s="7">
        <f t="shared" si="12"/>
        <v>307.67</v>
      </c>
      <c r="N31" s="7">
        <f t="shared" si="12"/>
        <v>0</v>
      </c>
      <c r="O31" s="7">
        <f t="shared" si="12"/>
        <v>0</v>
      </c>
      <c r="P31" s="7">
        <f t="shared" si="12"/>
        <v>307.67</v>
      </c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5"/>
      <c r="NI31" s="5"/>
      <c r="NJ31" s="5"/>
      <c r="NK31" s="5"/>
      <c r="NL31" s="5"/>
      <c r="NM31" s="5"/>
      <c r="NN31" s="5"/>
      <c r="NO31" s="5"/>
      <c r="NP31" s="5"/>
      <c r="NQ31" s="5"/>
      <c r="NR31" s="5"/>
      <c r="NS31" s="5"/>
      <c r="NT31" s="5"/>
      <c r="NU31" s="5"/>
      <c r="NV31" s="5"/>
      <c r="NW31" s="5"/>
      <c r="NX31" s="5"/>
      <c r="NY31" s="5"/>
      <c r="NZ31" s="5"/>
      <c r="OA31" s="5"/>
      <c r="OB31" s="5"/>
      <c r="OC31" s="5"/>
      <c r="OD31" s="5"/>
      <c r="OE31" s="5"/>
      <c r="OF31" s="5"/>
      <c r="OG31" s="5"/>
      <c r="OH31" s="5"/>
      <c r="OI31" s="5"/>
      <c r="OJ31" s="5"/>
      <c r="OK31" s="5"/>
      <c r="OL31" s="5"/>
      <c r="OM31" s="5"/>
      <c r="ON31" s="5"/>
      <c r="OO31" s="5"/>
      <c r="OP31" s="5"/>
      <c r="OQ31" s="5"/>
      <c r="OR31" s="5"/>
      <c r="OS31" s="5"/>
      <c r="OT31" s="5"/>
      <c r="OU31" s="5"/>
      <c r="OV31" s="5"/>
      <c r="OW31" s="5"/>
      <c r="OX31" s="5"/>
      <c r="OY31" s="5"/>
      <c r="OZ31" s="5"/>
    </row>
    <row r="32" spans="1:416" ht="38.25" customHeight="1" thickBot="1" x14ac:dyDescent="0.3">
      <c r="A32" s="16" t="s">
        <v>13</v>
      </c>
      <c r="B32" s="17"/>
      <c r="C32" s="18">
        <f>C31+C27+C23+C20</f>
        <v>6443.25</v>
      </c>
      <c r="D32" s="23">
        <f t="shared" ref="D32:P32" si="13">D31+D27+D23+D20</f>
        <v>6355.86</v>
      </c>
      <c r="E32" s="26">
        <f t="shared" si="11"/>
        <v>98.643696892096372</v>
      </c>
      <c r="F32" s="23">
        <f t="shared" si="13"/>
        <v>0</v>
      </c>
      <c r="G32" s="23">
        <f t="shared" si="13"/>
        <v>0</v>
      </c>
      <c r="H32" s="23">
        <f t="shared" si="13"/>
        <v>4272.57</v>
      </c>
      <c r="I32" s="18">
        <f t="shared" si="13"/>
        <v>4246.96</v>
      </c>
      <c r="J32" s="18">
        <f t="shared" si="13"/>
        <v>1331.4</v>
      </c>
      <c r="K32" s="18">
        <f t="shared" si="13"/>
        <v>1277.27</v>
      </c>
      <c r="L32" s="18">
        <f t="shared" si="13"/>
        <v>596.4</v>
      </c>
      <c r="M32" s="18">
        <f t="shared" si="13"/>
        <v>590.18999999999994</v>
      </c>
      <c r="N32" s="18">
        <f t="shared" si="13"/>
        <v>242.88</v>
      </c>
      <c r="O32" s="18">
        <f t="shared" si="13"/>
        <v>241.45</v>
      </c>
      <c r="P32" s="18">
        <f t="shared" si="13"/>
        <v>6355.86</v>
      </c>
    </row>
  </sheetData>
  <mergeCells count="22">
    <mergeCell ref="L1:P4"/>
    <mergeCell ref="A24:P24"/>
    <mergeCell ref="A14:P14"/>
    <mergeCell ref="A21:P21"/>
    <mergeCell ref="A6:P6"/>
    <mergeCell ref="A7:P7"/>
    <mergeCell ref="A9:A12"/>
    <mergeCell ref="B9:B12"/>
    <mergeCell ref="C9:P9"/>
    <mergeCell ref="C10:E11"/>
    <mergeCell ref="F10:O10"/>
    <mergeCell ref="P10:P12"/>
    <mergeCell ref="F11:G11"/>
    <mergeCell ref="H11:I11"/>
    <mergeCell ref="J11:K11"/>
    <mergeCell ref="A28:P28"/>
    <mergeCell ref="A31:B31"/>
    <mergeCell ref="A27:B27"/>
    <mergeCell ref="A23:B23"/>
    <mergeCell ref="A20:B20"/>
    <mergeCell ref="L11:M11"/>
    <mergeCell ref="N11:O11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feu10</dc:creator>
  <cp:lastModifiedBy>Yuliua Repina</cp:lastModifiedBy>
  <cp:lastPrinted>2020-01-17T07:47:46Z</cp:lastPrinted>
  <dcterms:created xsi:type="dcterms:W3CDTF">2020-01-16T06:09:39Z</dcterms:created>
  <dcterms:modified xsi:type="dcterms:W3CDTF">2022-03-22T13:13:39Z</dcterms:modified>
</cp:coreProperties>
</file>