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175" windowHeight="82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1" i="1" l="1"/>
  <c r="C31" i="1"/>
  <c r="P16" i="1"/>
  <c r="I31" i="1" l="1"/>
  <c r="I32" i="1" s="1"/>
  <c r="J31" i="1"/>
  <c r="K31" i="1"/>
  <c r="L31" i="1"/>
  <c r="M31" i="1"/>
  <c r="N31" i="1"/>
  <c r="O31" i="1"/>
  <c r="P31" i="1"/>
  <c r="H31" i="1"/>
  <c r="E31" i="1"/>
  <c r="F32" i="1"/>
  <c r="G32" i="1"/>
  <c r="H32" i="1"/>
  <c r="J32" i="1"/>
  <c r="C32" i="1"/>
  <c r="F27" i="1"/>
  <c r="G27" i="1"/>
  <c r="H27" i="1"/>
  <c r="I27" i="1"/>
  <c r="J27" i="1"/>
  <c r="K27" i="1"/>
  <c r="M27" i="1"/>
  <c r="N27" i="1"/>
  <c r="O27" i="1"/>
  <c r="C27" i="1"/>
  <c r="C23" i="1" l="1"/>
  <c r="F20" i="1"/>
  <c r="G20" i="1"/>
  <c r="H20" i="1"/>
  <c r="I20" i="1"/>
  <c r="J20" i="1"/>
  <c r="K20" i="1"/>
  <c r="K32" i="1" s="1"/>
  <c r="M20" i="1"/>
  <c r="M32" i="1" s="1"/>
  <c r="N20" i="1"/>
  <c r="N32" i="1" s="1"/>
  <c r="O20" i="1"/>
  <c r="O32" i="1" s="1"/>
  <c r="C20" i="1"/>
  <c r="L16" i="1"/>
  <c r="L20" i="1"/>
  <c r="L32" i="1" s="1"/>
  <c r="L22" i="1"/>
  <c r="F23" i="1"/>
  <c r="G23" i="1"/>
  <c r="H23" i="1"/>
  <c r="I23" i="1"/>
  <c r="J23" i="1"/>
  <c r="K23" i="1"/>
  <c r="M23" i="1"/>
  <c r="N23" i="1"/>
  <c r="O23" i="1"/>
  <c r="F31" i="1"/>
  <c r="G31" i="1"/>
  <c r="L29" i="1"/>
  <c r="L30" i="1"/>
  <c r="L25" i="1"/>
  <c r="L27" i="1" s="1"/>
  <c r="D26" i="1"/>
  <c r="D29" i="1"/>
  <c r="D30" i="1"/>
  <c r="D25" i="1"/>
  <c r="P26" i="1" l="1"/>
  <c r="E26" i="1"/>
  <c r="D27" i="1"/>
  <c r="E27" i="1" s="1"/>
  <c r="P30" i="1"/>
  <c r="E30" i="1"/>
  <c r="P29" i="1"/>
  <c r="E29" i="1"/>
  <c r="P25" i="1"/>
  <c r="P27" i="1" s="1"/>
  <c r="E25" i="1"/>
  <c r="L23" i="1"/>
  <c r="P15" i="1"/>
  <c r="E15" i="1"/>
  <c r="D16" i="1"/>
  <c r="D22" i="1"/>
  <c r="D23" i="1" s="1"/>
  <c r="D17" i="1"/>
  <c r="P17" i="1" s="1"/>
  <c r="D18" i="1"/>
  <c r="P18" i="1" s="1"/>
  <c r="D19" i="1"/>
  <c r="E22" i="1" l="1"/>
  <c r="E23" i="1" s="1"/>
  <c r="P22" i="1"/>
  <c r="P23" i="1" s="1"/>
  <c r="D20" i="1"/>
  <c r="E17" i="1"/>
  <c r="E19" i="1"/>
  <c r="P19" i="1"/>
  <c r="E18" i="1"/>
  <c r="D32" i="1" l="1"/>
  <c r="E32" i="1" s="1"/>
  <c r="E20" i="1"/>
  <c r="E16" i="1"/>
  <c r="P20" i="1" l="1"/>
  <c r="P32" i="1"/>
</calcChain>
</file>

<file path=xl/sharedStrings.xml><?xml version="1.0" encoding="utf-8"?>
<sst xmlns="http://schemas.openxmlformats.org/spreadsheetml/2006/main" count="56" uniqueCount="34">
  <si>
    <t>Наименование мероприятий</t>
  </si>
  <si>
    <t>Объем финансирования муниципальной программы, тыс. руб.</t>
  </si>
  <si>
    <t>всего</t>
  </si>
  <si>
    <t>в том числе по источникам</t>
  </si>
  <si>
    <t>освоено</t>
  </si>
  <si>
    <t>федеральный бюджет</t>
  </si>
  <si>
    <t>областной бюджет</t>
  </si>
  <si>
    <t>районный бюджет</t>
  </si>
  <si>
    <t>бюджеты муниципальных поселений</t>
  </si>
  <si>
    <t>план на год</t>
  </si>
  <si>
    <t>кассовые расходы</t>
  </si>
  <si>
    <t>%</t>
  </si>
  <si>
    <t>ИТОГО</t>
  </si>
  <si>
    <t>ВСЕГО</t>
  </si>
  <si>
    <t>Организация мероприятий по предотвращению сорного растения борщевик Сосновского</t>
  </si>
  <si>
    <t>Ответственный исполнитель</t>
  </si>
  <si>
    <t>Администрация поселения</t>
  </si>
  <si>
    <t>Организация и содержание сетей уличного освещения</t>
  </si>
  <si>
    <t>Отчет о реализации муниципальных программ Спасского сельского поселения</t>
  </si>
  <si>
    <t xml:space="preserve"> Муниципальная подпрограмма "Благоустройство в Спасском сельском поселении на 2019-2022 годы"</t>
  </si>
  <si>
    <t>Органзация ритуальных услуг</t>
  </si>
  <si>
    <t>пожертвование физ.лиц</t>
  </si>
  <si>
    <t>Организация сбора и вывоз мусора</t>
  </si>
  <si>
    <t>Обустройство мест массового отдыха</t>
  </si>
  <si>
    <t xml:space="preserve"> Муниципальная программа "Забота на 2019 - 2024 год""</t>
  </si>
  <si>
    <t>Проведение праздничных мероприятий к памятным и юбилейным датам</t>
  </si>
  <si>
    <t>Работы по устройству пожарного водоема</t>
  </si>
  <si>
    <t>Муниципальная программа "Обеспечение пожарной безопасности на территории Спасского сельского поселения на 2019 - 2024 годы"</t>
  </si>
  <si>
    <t>Проведение противопожарных мероприятий</t>
  </si>
  <si>
    <t>Муниципальная программа "Формирование комфортной городской среды на территории Спасского сельского поселения Вологодского муниципального района Вологодской области на 2018-2022 годы"</t>
  </si>
  <si>
    <t>Иные межбюджетные трансферты на реализацию мероприятий по благоустройству дворовых территорий</t>
  </si>
  <si>
    <t>Иные межбюджетные трансферты на реализацию мероприятий по благоустройству общественных территорий</t>
  </si>
  <si>
    <t xml:space="preserve">Приложение №
к решению Совета Спасского сельского поселения                                                                                                              от _______.2022 №  __
</t>
  </si>
  <si>
    <t>за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</si>
</sst>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2" fillId="0" borderId="13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2" fontId="4" fillId="0" borderId="17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/>
    <xf numFmtId="4" fontId="4" fillId="0" borderId="17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2" fontId="6" fillId="2" borderId="15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9" fillId="0" borderId="16" xfId="0" applyFont="1" applyFill="1" applyBorder="1"/>
    <xf numFmtId="0" fontId="9" fillId="0" borderId="17" xfId="0" applyFont="1" applyFill="1" applyBorder="1"/>
    <xf numFmtId="4" fontId="9" fillId="0" borderId="17" xfId="0" applyNumberFormat="1" applyFont="1" applyFill="1" applyBorder="1"/>
    <xf numFmtId="0" fontId="2" fillId="2" borderId="1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/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Z32"/>
  <sheetViews>
    <sheetView tabSelected="1" topLeftCell="A19" zoomScaleNormal="100" workbookViewId="0">
      <selection activeCell="M25" activeCellId="1" sqref="O26 M25"/>
    </sheetView>
  </sheetViews>
  <sheetFormatPr defaultRowHeight="15" x14ac:dyDescent="0.25"/>
  <cols>
    <col min="1" max="1" width="42.5703125" style="3" customWidth="1"/>
    <col min="2" max="2" width="17" style="3" customWidth="1"/>
    <col min="3" max="3" width="12.42578125" style="3" customWidth="1"/>
    <col min="4" max="4" width="12.7109375" style="3" customWidth="1"/>
    <col min="5" max="5" width="10" style="3" bestFit="1" customWidth="1"/>
    <col min="6" max="7" width="12.140625" style="3" hidden="1" customWidth="1"/>
    <col min="8" max="8" width="13.7109375" style="3" customWidth="1"/>
    <col min="9" max="9" width="13.42578125" style="3" customWidth="1"/>
    <col min="10" max="10" width="12.85546875" style="3" customWidth="1"/>
    <col min="11" max="11" width="12.7109375" style="3" customWidth="1"/>
    <col min="12" max="12" width="11.140625" style="15" customWidth="1"/>
    <col min="13" max="13" width="10.85546875" style="15" customWidth="1"/>
    <col min="14" max="14" width="10.28515625" style="3" customWidth="1"/>
    <col min="15" max="15" width="11.42578125" style="3" customWidth="1"/>
    <col min="16" max="16" width="13.85546875" style="3" customWidth="1"/>
    <col min="17" max="416" width="9.140625" style="2"/>
    <col min="417" max="16384" width="9.140625" style="3"/>
  </cols>
  <sheetData>
    <row r="1" spans="1:416" x14ac:dyDescent="0.25">
      <c r="L1" s="40" t="s">
        <v>32</v>
      </c>
      <c r="M1" s="40"/>
      <c r="N1" s="40"/>
      <c r="O1" s="40"/>
      <c r="P1" s="40"/>
      <c r="Q1" s="11"/>
    </row>
    <row r="2" spans="1:416" x14ac:dyDescent="0.25">
      <c r="L2" s="40"/>
      <c r="M2" s="40"/>
      <c r="N2" s="40"/>
      <c r="O2" s="40"/>
      <c r="P2" s="40"/>
      <c r="Q2" s="11"/>
    </row>
    <row r="3" spans="1:416" x14ac:dyDescent="0.25">
      <c r="L3" s="40"/>
      <c r="M3" s="40"/>
      <c r="N3" s="40"/>
      <c r="O3" s="40"/>
      <c r="P3" s="40"/>
      <c r="Q3" s="11"/>
    </row>
    <row r="4" spans="1:416" x14ac:dyDescent="0.25">
      <c r="L4" s="40"/>
      <c r="M4" s="40"/>
      <c r="N4" s="40"/>
      <c r="O4" s="40"/>
      <c r="P4" s="40"/>
      <c r="Q4" s="11"/>
    </row>
    <row r="6" spans="1:416" ht="18.75" x14ac:dyDescent="0.3">
      <c r="A6" s="41" t="s">
        <v>18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416" ht="18.75" x14ac:dyDescent="0.3">
      <c r="A7" s="41" t="s">
        <v>33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416" ht="15.75" thickBot="1" x14ac:dyDescent="0.3"/>
    <row r="9" spans="1:416" ht="16.5" customHeight="1" thickBot="1" x14ac:dyDescent="0.3">
      <c r="A9" s="42" t="s">
        <v>0</v>
      </c>
      <c r="B9" s="42" t="s">
        <v>15</v>
      </c>
      <c r="C9" s="31" t="s">
        <v>1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32"/>
    </row>
    <row r="10" spans="1:416" ht="16.5" thickBot="1" x14ac:dyDescent="0.3">
      <c r="A10" s="43"/>
      <c r="B10" s="43"/>
      <c r="C10" s="46" t="s">
        <v>2</v>
      </c>
      <c r="D10" s="47"/>
      <c r="E10" s="48"/>
      <c r="F10" s="31" t="s">
        <v>3</v>
      </c>
      <c r="G10" s="45"/>
      <c r="H10" s="45"/>
      <c r="I10" s="45"/>
      <c r="J10" s="45"/>
      <c r="K10" s="45"/>
      <c r="L10" s="45"/>
      <c r="M10" s="45"/>
      <c r="N10" s="45"/>
      <c r="O10" s="32"/>
      <c r="P10" s="42" t="s">
        <v>4</v>
      </c>
    </row>
    <row r="11" spans="1:416" ht="49.5" customHeight="1" thickBot="1" x14ac:dyDescent="0.3">
      <c r="A11" s="43"/>
      <c r="B11" s="43"/>
      <c r="C11" s="49"/>
      <c r="D11" s="50"/>
      <c r="E11" s="51"/>
      <c r="F11" s="31" t="s">
        <v>5</v>
      </c>
      <c r="G11" s="32"/>
      <c r="H11" s="31" t="s">
        <v>6</v>
      </c>
      <c r="I11" s="32"/>
      <c r="J11" s="31" t="s">
        <v>7</v>
      </c>
      <c r="K11" s="32"/>
      <c r="L11" s="38" t="s">
        <v>8</v>
      </c>
      <c r="M11" s="39"/>
      <c r="N11" s="31" t="s">
        <v>21</v>
      </c>
      <c r="O11" s="32"/>
      <c r="P11" s="43"/>
    </row>
    <row r="12" spans="1:416" ht="32.25" thickBot="1" x14ac:dyDescent="0.3">
      <c r="A12" s="44"/>
      <c r="B12" s="44"/>
      <c r="C12" s="9" t="s">
        <v>9</v>
      </c>
      <c r="D12" s="9" t="s">
        <v>10</v>
      </c>
      <c r="E12" s="9" t="s">
        <v>11</v>
      </c>
      <c r="F12" s="9" t="s">
        <v>9</v>
      </c>
      <c r="G12" s="9" t="s">
        <v>10</v>
      </c>
      <c r="H12" s="9" t="s">
        <v>9</v>
      </c>
      <c r="I12" s="9" t="s">
        <v>10</v>
      </c>
      <c r="J12" s="9" t="s">
        <v>9</v>
      </c>
      <c r="K12" s="9" t="s">
        <v>10</v>
      </c>
      <c r="L12" s="19" t="s">
        <v>9</v>
      </c>
      <c r="M12" s="19" t="s">
        <v>10</v>
      </c>
      <c r="N12" s="9" t="s">
        <v>9</v>
      </c>
      <c r="O12" s="9" t="s">
        <v>10</v>
      </c>
      <c r="P12" s="44"/>
    </row>
    <row r="13" spans="1:416" ht="16.5" thickBot="1" x14ac:dyDescent="0.3">
      <c r="A13" s="1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20">
        <v>12</v>
      </c>
      <c r="M13" s="20">
        <v>13</v>
      </c>
      <c r="N13" s="8">
        <v>14</v>
      </c>
      <c r="O13" s="8">
        <v>15</v>
      </c>
      <c r="P13" s="8">
        <v>16</v>
      </c>
    </row>
    <row r="14" spans="1:416" ht="16.5" customHeight="1" thickBot="1" x14ac:dyDescent="0.3">
      <c r="A14" s="33" t="s">
        <v>19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1:416" s="15" customFormat="1" ht="32.25" customHeight="1" x14ac:dyDescent="0.25">
      <c r="A15" s="27" t="s">
        <v>17</v>
      </c>
      <c r="B15" s="28" t="s">
        <v>16</v>
      </c>
      <c r="C15" s="12">
        <v>2547.63</v>
      </c>
      <c r="D15" s="12">
        <v>2525.06</v>
      </c>
      <c r="E15" s="13">
        <f>D15/C15*100</f>
        <v>99.114078574989293</v>
      </c>
      <c r="F15" s="12"/>
      <c r="G15" s="12"/>
      <c r="H15" s="12">
        <v>1786.8</v>
      </c>
      <c r="I15" s="12">
        <v>1771.17</v>
      </c>
      <c r="J15" s="12">
        <v>595.6</v>
      </c>
      <c r="K15" s="12">
        <v>594.36</v>
      </c>
      <c r="L15" s="12">
        <v>165.23</v>
      </c>
      <c r="M15" s="12">
        <v>159.54</v>
      </c>
      <c r="N15" s="12">
        <v>0</v>
      </c>
      <c r="O15" s="12">
        <v>0</v>
      </c>
      <c r="P15" s="12">
        <f>D15</f>
        <v>2525.06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</row>
    <row r="16" spans="1:416" s="15" customFormat="1" ht="32.25" customHeight="1" x14ac:dyDescent="0.25">
      <c r="A16" s="27" t="s">
        <v>20</v>
      </c>
      <c r="B16" s="28" t="s">
        <v>16</v>
      </c>
      <c r="C16" s="12">
        <v>69.099999999999994</v>
      </c>
      <c r="D16" s="12">
        <f>I16+K16+M16+O16</f>
        <v>69.099999999999994</v>
      </c>
      <c r="E16" s="13">
        <f t="shared" ref="E16:E17" si="0">D16/C16*100</f>
        <v>100</v>
      </c>
      <c r="F16" s="12"/>
      <c r="G16" s="12"/>
      <c r="H16" s="12">
        <v>0</v>
      </c>
      <c r="I16" s="12">
        <v>0</v>
      </c>
      <c r="J16" s="12">
        <v>0</v>
      </c>
      <c r="K16" s="12">
        <v>0</v>
      </c>
      <c r="L16" s="12">
        <f t="shared" ref="L16" si="1">C16</f>
        <v>69.099999999999994</v>
      </c>
      <c r="M16" s="12">
        <v>69.099999999999994</v>
      </c>
      <c r="N16" s="12">
        <v>0</v>
      </c>
      <c r="O16" s="12">
        <v>0</v>
      </c>
      <c r="P16" s="12">
        <f>D16</f>
        <v>69.099999999999994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</row>
    <row r="17" spans="1:416" s="15" customFormat="1" ht="34.5" customHeight="1" x14ac:dyDescent="0.25">
      <c r="A17" s="27" t="s">
        <v>14</v>
      </c>
      <c r="B17" s="28" t="s">
        <v>16</v>
      </c>
      <c r="C17" s="12">
        <v>440</v>
      </c>
      <c r="D17" s="12">
        <f>I17+K17+M17+O17</f>
        <v>440</v>
      </c>
      <c r="E17" s="13">
        <f t="shared" si="0"/>
        <v>100</v>
      </c>
      <c r="F17" s="12"/>
      <c r="G17" s="12"/>
      <c r="H17" s="12">
        <v>435.6</v>
      </c>
      <c r="I17" s="12">
        <v>435.6</v>
      </c>
      <c r="J17" s="12">
        <v>0</v>
      </c>
      <c r="K17" s="12">
        <v>0</v>
      </c>
      <c r="L17" s="12">
        <v>4.4000000000000004</v>
      </c>
      <c r="M17" s="12">
        <v>4.4000000000000004</v>
      </c>
      <c r="N17" s="12">
        <v>0</v>
      </c>
      <c r="O17" s="12">
        <v>0</v>
      </c>
      <c r="P17" s="12">
        <f t="shared" ref="P17:P19" si="2">D17</f>
        <v>440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</row>
    <row r="18" spans="1:416" s="15" customFormat="1" ht="31.5" customHeight="1" x14ac:dyDescent="0.25">
      <c r="A18" s="27" t="s">
        <v>22</v>
      </c>
      <c r="B18" s="28" t="s">
        <v>16</v>
      </c>
      <c r="C18" s="12">
        <v>828.86</v>
      </c>
      <c r="D18" s="12">
        <f t="shared" ref="D18:D19" si="3">I18+K18+M18+O18</f>
        <v>828.81999999999994</v>
      </c>
      <c r="E18" s="13">
        <f t="shared" ref="E18:E20" si="4">D18/C18*100</f>
        <v>99.995174094539479</v>
      </c>
      <c r="F18" s="12"/>
      <c r="G18" s="12"/>
      <c r="H18" s="12">
        <v>580.17999999999995</v>
      </c>
      <c r="I18" s="12">
        <v>580.17999999999995</v>
      </c>
      <c r="J18" s="12">
        <v>165.8</v>
      </c>
      <c r="K18" s="12">
        <v>165.76</v>
      </c>
      <c r="L18" s="12">
        <v>0</v>
      </c>
      <c r="M18" s="12">
        <v>0</v>
      </c>
      <c r="N18" s="12">
        <v>82.88</v>
      </c>
      <c r="O18" s="12">
        <v>82.88</v>
      </c>
      <c r="P18" s="12">
        <f t="shared" si="2"/>
        <v>828.81999999999994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</row>
    <row r="19" spans="1:416" s="15" customFormat="1" ht="30.75" thickBot="1" x14ac:dyDescent="0.3">
      <c r="A19" s="27" t="s">
        <v>23</v>
      </c>
      <c r="B19" s="28" t="s">
        <v>16</v>
      </c>
      <c r="C19" s="12">
        <v>1600</v>
      </c>
      <c r="D19" s="12">
        <f t="shared" si="3"/>
        <v>1550</v>
      </c>
      <c r="E19" s="13">
        <f t="shared" si="4"/>
        <v>96.875</v>
      </c>
      <c r="F19" s="12"/>
      <c r="G19" s="12"/>
      <c r="H19" s="12">
        <v>1050</v>
      </c>
      <c r="I19" s="12">
        <v>1050</v>
      </c>
      <c r="J19" s="12">
        <v>450</v>
      </c>
      <c r="K19" s="12">
        <v>400</v>
      </c>
      <c r="L19" s="12">
        <v>0</v>
      </c>
      <c r="M19" s="12">
        <v>0</v>
      </c>
      <c r="N19" s="12">
        <v>100</v>
      </c>
      <c r="O19" s="12">
        <v>100</v>
      </c>
      <c r="P19" s="12">
        <f t="shared" si="2"/>
        <v>1550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</row>
    <row r="20" spans="1:416" s="6" customFormat="1" ht="15.75" thickBot="1" x14ac:dyDescent="0.3">
      <c r="A20" s="36" t="s">
        <v>12</v>
      </c>
      <c r="B20" s="37"/>
      <c r="C20" s="4">
        <f>SUM(C15:C19)</f>
        <v>5485.59</v>
      </c>
      <c r="D20" s="4">
        <f t="shared" ref="D20:P20" si="5">SUM(D15:D19)</f>
        <v>5412.98</v>
      </c>
      <c r="E20" s="13">
        <f t="shared" si="4"/>
        <v>98.676350219392987</v>
      </c>
      <c r="F20" s="4">
        <f t="shared" si="5"/>
        <v>0</v>
      </c>
      <c r="G20" s="4">
        <f t="shared" si="5"/>
        <v>0</v>
      </c>
      <c r="H20" s="4">
        <f t="shared" si="5"/>
        <v>3852.58</v>
      </c>
      <c r="I20" s="4">
        <f t="shared" si="5"/>
        <v>3836.95</v>
      </c>
      <c r="J20" s="4">
        <f t="shared" si="5"/>
        <v>1211.4000000000001</v>
      </c>
      <c r="K20" s="4">
        <f t="shared" si="5"/>
        <v>1160.1199999999999</v>
      </c>
      <c r="L20" s="4">
        <f t="shared" si="5"/>
        <v>238.73</v>
      </c>
      <c r="M20" s="4">
        <f t="shared" si="5"/>
        <v>233.04</v>
      </c>
      <c r="N20" s="4">
        <f t="shared" si="5"/>
        <v>182.88</v>
      </c>
      <c r="O20" s="4">
        <f t="shared" si="5"/>
        <v>182.88</v>
      </c>
      <c r="P20" s="4">
        <f t="shared" si="5"/>
        <v>5412.98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</row>
    <row r="21" spans="1:416" ht="16.5" customHeight="1" thickBot="1" x14ac:dyDescent="0.3">
      <c r="A21" s="33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/>
    </row>
    <row r="22" spans="1:416" ht="36" customHeight="1" thickBot="1" x14ac:dyDescent="0.3">
      <c r="A22" s="27" t="s">
        <v>25</v>
      </c>
      <c r="B22" s="28" t="s">
        <v>16</v>
      </c>
      <c r="C22" s="10">
        <v>30</v>
      </c>
      <c r="D22" s="10">
        <f>G22+I22+K22+M22+O22</f>
        <v>29.9</v>
      </c>
      <c r="E22" s="10">
        <f>D22/C22*100</f>
        <v>99.666666666666657</v>
      </c>
      <c r="F22" s="10"/>
      <c r="G22" s="10"/>
      <c r="H22" s="10">
        <v>0</v>
      </c>
      <c r="I22" s="10">
        <v>0</v>
      </c>
      <c r="J22" s="10">
        <v>0</v>
      </c>
      <c r="K22" s="10">
        <v>0</v>
      </c>
      <c r="L22" s="12">
        <f>C22</f>
        <v>30</v>
      </c>
      <c r="M22" s="12">
        <v>29.9</v>
      </c>
      <c r="N22" s="10">
        <v>0</v>
      </c>
      <c r="O22" s="10">
        <v>0</v>
      </c>
      <c r="P22" s="10">
        <f>D22</f>
        <v>29.9</v>
      </c>
    </row>
    <row r="23" spans="1:416" s="6" customFormat="1" ht="15.75" thickBot="1" x14ac:dyDescent="0.3">
      <c r="A23" s="36" t="s">
        <v>12</v>
      </c>
      <c r="B23" s="37"/>
      <c r="C23" s="7">
        <f t="shared" ref="C23:P23" si="6">SUM(C22:C22)</f>
        <v>30</v>
      </c>
      <c r="D23" s="7">
        <f t="shared" si="6"/>
        <v>29.9</v>
      </c>
      <c r="E23" s="7">
        <f t="shared" si="6"/>
        <v>99.666666666666657</v>
      </c>
      <c r="F23" s="7">
        <f t="shared" si="6"/>
        <v>0</v>
      </c>
      <c r="G23" s="7">
        <f t="shared" si="6"/>
        <v>0</v>
      </c>
      <c r="H23" s="7">
        <f t="shared" si="6"/>
        <v>0</v>
      </c>
      <c r="I23" s="7">
        <f t="shared" si="6"/>
        <v>0</v>
      </c>
      <c r="J23" s="7">
        <f t="shared" si="6"/>
        <v>0</v>
      </c>
      <c r="K23" s="7">
        <f t="shared" si="6"/>
        <v>0</v>
      </c>
      <c r="L23" s="7">
        <f t="shared" si="6"/>
        <v>30</v>
      </c>
      <c r="M23" s="7">
        <f t="shared" si="6"/>
        <v>29.9</v>
      </c>
      <c r="N23" s="7">
        <f t="shared" si="6"/>
        <v>0</v>
      </c>
      <c r="O23" s="7">
        <f t="shared" si="6"/>
        <v>0</v>
      </c>
      <c r="P23" s="7">
        <f t="shared" si="6"/>
        <v>29.9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</row>
    <row r="24" spans="1:416" ht="16.5" customHeight="1" thickBot="1" x14ac:dyDescent="0.3">
      <c r="A24" s="33" t="s">
        <v>27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</row>
    <row r="25" spans="1:416" s="6" customFormat="1" ht="33.75" customHeight="1" x14ac:dyDescent="0.25">
      <c r="A25" s="27" t="s">
        <v>28</v>
      </c>
      <c r="B25" s="28" t="s">
        <v>16</v>
      </c>
      <c r="C25" s="10">
        <v>20</v>
      </c>
      <c r="D25" s="10">
        <f>G25+I25+K25+M25+O25</f>
        <v>19.579999999999998</v>
      </c>
      <c r="E25" s="10">
        <f>D25/C25*100</f>
        <v>97.899999999999991</v>
      </c>
      <c r="F25" s="10"/>
      <c r="G25" s="10"/>
      <c r="H25" s="10">
        <v>0</v>
      </c>
      <c r="I25" s="10">
        <v>0</v>
      </c>
      <c r="J25" s="10">
        <v>0</v>
      </c>
      <c r="K25" s="10">
        <v>0</v>
      </c>
      <c r="L25" s="12">
        <f>C25</f>
        <v>20</v>
      </c>
      <c r="M25" s="12">
        <v>19.579999999999998</v>
      </c>
      <c r="N25" s="10">
        <v>0</v>
      </c>
      <c r="O25" s="10">
        <v>0</v>
      </c>
      <c r="P25" s="10">
        <f>D25</f>
        <v>19.579999999999998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</row>
    <row r="26" spans="1:416" s="6" customFormat="1" ht="33" customHeight="1" thickBot="1" x14ac:dyDescent="0.3">
      <c r="A26" s="29" t="s">
        <v>26</v>
      </c>
      <c r="B26" s="30" t="s">
        <v>16</v>
      </c>
      <c r="C26" s="21">
        <v>599.99</v>
      </c>
      <c r="D26" s="21">
        <f t="shared" ref="D26:D30" si="7">G26+I26+K26+M26+O26</f>
        <v>585.73</v>
      </c>
      <c r="E26" s="21">
        <f>D26/C26*100</f>
        <v>97.623293721562035</v>
      </c>
      <c r="F26" s="21"/>
      <c r="G26" s="21"/>
      <c r="H26" s="21">
        <v>419.99</v>
      </c>
      <c r="I26" s="21">
        <v>410.01</v>
      </c>
      <c r="J26" s="21">
        <v>120</v>
      </c>
      <c r="K26" s="21">
        <v>117.15</v>
      </c>
      <c r="L26" s="22">
        <v>0</v>
      </c>
      <c r="M26" s="22">
        <v>0</v>
      </c>
      <c r="N26" s="21">
        <v>60</v>
      </c>
      <c r="O26" s="21">
        <v>58.57</v>
      </c>
      <c r="P26" s="21">
        <f t="shared" ref="P26:P30" si="8">D26</f>
        <v>585.73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</row>
    <row r="27" spans="1:416" s="6" customFormat="1" ht="24" customHeight="1" thickBot="1" x14ac:dyDescent="0.3">
      <c r="A27" s="36" t="s">
        <v>12</v>
      </c>
      <c r="B27" s="37"/>
      <c r="C27" s="25">
        <f>C25+C26</f>
        <v>619.99</v>
      </c>
      <c r="D27" s="25">
        <f>D25+D26</f>
        <v>605.31000000000006</v>
      </c>
      <c r="E27" s="25">
        <f>D27/C27*100</f>
        <v>97.632219874514121</v>
      </c>
      <c r="F27" s="25">
        <f t="shared" ref="F27:P27" si="9">F25+F26</f>
        <v>0</v>
      </c>
      <c r="G27" s="25">
        <f t="shared" si="9"/>
        <v>0</v>
      </c>
      <c r="H27" s="25">
        <f t="shared" si="9"/>
        <v>419.99</v>
      </c>
      <c r="I27" s="25">
        <f t="shared" si="9"/>
        <v>410.01</v>
      </c>
      <c r="J27" s="25">
        <f t="shared" si="9"/>
        <v>120</v>
      </c>
      <c r="K27" s="25">
        <f t="shared" si="9"/>
        <v>117.15</v>
      </c>
      <c r="L27" s="25">
        <f t="shared" si="9"/>
        <v>20</v>
      </c>
      <c r="M27" s="25">
        <f t="shared" si="9"/>
        <v>19.579999999999998</v>
      </c>
      <c r="N27" s="25">
        <f t="shared" si="9"/>
        <v>60</v>
      </c>
      <c r="O27" s="25">
        <f t="shared" si="9"/>
        <v>58.57</v>
      </c>
      <c r="P27" s="25">
        <f t="shared" si="9"/>
        <v>605.31000000000006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</row>
    <row r="28" spans="1:416" s="6" customFormat="1" ht="33" customHeight="1" thickBot="1" x14ac:dyDescent="0.3">
      <c r="A28" s="33" t="s">
        <v>29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</row>
    <row r="29" spans="1:416" s="6" customFormat="1" ht="46.5" customHeight="1" x14ac:dyDescent="0.25">
      <c r="A29" s="27" t="s">
        <v>30</v>
      </c>
      <c r="B29" s="28" t="s">
        <v>16</v>
      </c>
      <c r="C29" s="10">
        <v>84.43</v>
      </c>
      <c r="D29" s="10">
        <f t="shared" si="7"/>
        <v>84.43</v>
      </c>
      <c r="E29" s="10">
        <f>D29/C29*100</f>
        <v>100</v>
      </c>
      <c r="F29" s="10"/>
      <c r="G29" s="10"/>
      <c r="H29" s="10">
        <v>0</v>
      </c>
      <c r="I29" s="10">
        <v>0</v>
      </c>
      <c r="J29" s="10">
        <v>0</v>
      </c>
      <c r="K29" s="10">
        <v>0</v>
      </c>
      <c r="L29" s="12">
        <f t="shared" ref="L29:L30" si="10">C29</f>
        <v>84.43</v>
      </c>
      <c r="M29" s="12">
        <v>84.43</v>
      </c>
      <c r="N29" s="10">
        <v>0</v>
      </c>
      <c r="O29" s="10">
        <v>0</v>
      </c>
      <c r="P29" s="10">
        <f t="shared" si="8"/>
        <v>84.43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</row>
    <row r="30" spans="1:416" s="6" customFormat="1" ht="48" customHeight="1" thickBot="1" x14ac:dyDescent="0.3">
      <c r="A30" s="27" t="s">
        <v>31</v>
      </c>
      <c r="B30" s="28" t="s">
        <v>16</v>
      </c>
      <c r="C30" s="10">
        <v>223.24</v>
      </c>
      <c r="D30" s="10">
        <f t="shared" si="7"/>
        <v>223.24</v>
      </c>
      <c r="E30" s="21">
        <f>D30/C30*100</f>
        <v>100</v>
      </c>
      <c r="F30" s="10"/>
      <c r="G30" s="10"/>
      <c r="H30" s="10">
        <v>0</v>
      </c>
      <c r="I30" s="10">
        <v>0</v>
      </c>
      <c r="J30" s="10">
        <v>0</v>
      </c>
      <c r="K30" s="10">
        <v>0</v>
      </c>
      <c r="L30" s="12">
        <f t="shared" si="10"/>
        <v>223.24</v>
      </c>
      <c r="M30" s="12">
        <v>223.24</v>
      </c>
      <c r="N30" s="10">
        <v>0</v>
      </c>
      <c r="O30" s="10">
        <v>0</v>
      </c>
      <c r="P30" s="10">
        <f t="shared" si="8"/>
        <v>223.24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</row>
    <row r="31" spans="1:416" s="6" customFormat="1" ht="15.75" thickBot="1" x14ac:dyDescent="0.3">
      <c r="A31" s="36" t="s">
        <v>12</v>
      </c>
      <c r="B31" s="37"/>
      <c r="C31" s="7">
        <f>SUM(C29:C30)</f>
        <v>307.67</v>
      </c>
      <c r="D31" s="7">
        <f>SUM(D29:D30)</f>
        <v>307.67</v>
      </c>
      <c r="E31" s="24">
        <f t="shared" ref="E31:E32" si="11">D31/C31*100</f>
        <v>100</v>
      </c>
      <c r="F31" s="7">
        <f>SUM(F25:F30)</f>
        <v>0</v>
      </c>
      <c r="G31" s="7">
        <f>SUM(G25:G30)</f>
        <v>0</v>
      </c>
      <c r="H31" s="7">
        <f>H29+H30</f>
        <v>0</v>
      </c>
      <c r="I31" s="7">
        <f t="shared" ref="I31:P31" si="12">I29+I30</f>
        <v>0</v>
      </c>
      <c r="J31" s="7">
        <f t="shared" si="12"/>
        <v>0</v>
      </c>
      <c r="K31" s="7">
        <f t="shared" si="12"/>
        <v>0</v>
      </c>
      <c r="L31" s="7">
        <f t="shared" si="12"/>
        <v>307.67</v>
      </c>
      <c r="M31" s="7">
        <f t="shared" si="12"/>
        <v>307.67</v>
      </c>
      <c r="N31" s="7">
        <f t="shared" si="12"/>
        <v>0</v>
      </c>
      <c r="O31" s="7">
        <f t="shared" si="12"/>
        <v>0</v>
      </c>
      <c r="P31" s="7">
        <f t="shared" si="12"/>
        <v>307.67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</row>
    <row r="32" spans="1:416" ht="38.25" customHeight="1" thickBot="1" x14ac:dyDescent="0.3">
      <c r="A32" s="16" t="s">
        <v>13</v>
      </c>
      <c r="B32" s="17"/>
      <c r="C32" s="18">
        <f>C31+C27+C23+C20</f>
        <v>6443.25</v>
      </c>
      <c r="D32" s="23">
        <f t="shared" ref="D32:P32" si="13">D31+D27+D23+D20</f>
        <v>6355.86</v>
      </c>
      <c r="E32" s="26">
        <f t="shared" si="11"/>
        <v>98.643696892096372</v>
      </c>
      <c r="F32" s="23">
        <f t="shared" si="13"/>
        <v>0</v>
      </c>
      <c r="G32" s="23">
        <f t="shared" si="13"/>
        <v>0</v>
      </c>
      <c r="H32" s="23">
        <f t="shared" si="13"/>
        <v>4272.57</v>
      </c>
      <c r="I32" s="18">
        <f t="shared" si="13"/>
        <v>4246.96</v>
      </c>
      <c r="J32" s="18">
        <f t="shared" si="13"/>
        <v>1331.4</v>
      </c>
      <c r="K32" s="18">
        <f t="shared" si="13"/>
        <v>1277.27</v>
      </c>
      <c r="L32" s="18">
        <f t="shared" si="13"/>
        <v>596.4</v>
      </c>
      <c r="M32" s="18">
        <f t="shared" si="13"/>
        <v>590.18999999999994</v>
      </c>
      <c r="N32" s="18">
        <f t="shared" si="13"/>
        <v>242.88</v>
      </c>
      <c r="O32" s="18">
        <f t="shared" si="13"/>
        <v>241.45</v>
      </c>
      <c r="P32" s="18">
        <f t="shared" si="13"/>
        <v>6355.86</v>
      </c>
    </row>
  </sheetData>
  <mergeCells count="22">
    <mergeCell ref="L1:P4"/>
    <mergeCell ref="A24:P24"/>
    <mergeCell ref="A14:P14"/>
    <mergeCell ref="A21:P21"/>
    <mergeCell ref="A6:P6"/>
    <mergeCell ref="A7:P7"/>
    <mergeCell ref="A9:A12"/>
    <mergeCell ref="B9:B12"/>
    <mergeCell ref="C9:P9"/>
    <mergeCell ref="C10:E11"/>
    <mergeCell ref="F10:O10"/>
    <mergeCell ref="P10:P12"/>
    <mergeCell ref="F11:G11"/>
    <mergeCell ref="H11:I11"/>
    <mergeCell ref="J11:K11"/>
    <mergeCell ref="A28:P28"/>
    <mergeCell ref="A31:B31"/>
    <mergeCell ref="A27:B27"/>
    <mergeCell ref="A23:B23"/>
    <mergeCell ref="A20:B20"/>
    <mergeCell ref="L11:M11"/>
    <mergeCell ref="N11:O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feu10</dc:creator>
  <cp:lastModifiedBy>Yuliua Repina</cp:lastModifiedBy>
  <cp:lastPrinted>2020-01-17T07:47:46Z</cp:lastPrinted>
  <dcterms:created xsi:type="dcterms:W3CDTF">2020-01-16T06:09:39Z</dcterms:created>
  <dcterms:modified xsi:type="dcterms:W3CDTF">2022-03-22T13:13:39Z</dcterms:modified>
</cp:coreProperties>
</file>