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<sst xmlns="http://schemas.openxmlformats.org/spreadsheetml/2006/main" count="713" uniqueCount="166">
  <si>
    <t>Наименование</t>
  </si>
  <si>
    <t>Отчетный финансовый год</t>
  </si>
  <si>
    <t>Плановый период</t>
  </si>
  <si>
    <t>ВСЕГО ДОХОДОВ</t>
  </si>
  <si>
    <t>ВСЕГО РАСХОДОВ</t>
  </si>
  <si>
    <t>ДЕФИЦИТ (-), ПРОФИЦИТ (+)</t>
  </si>
  <si>
    <t>Код ведомства</t>
  </si>
  <si>
    <t>Раздел</t>
  </si>
  <si>
    <t>Подраздел</t>
  </si>
  <si>
    <t>Целевая статья</t>
  </si>
  <si>
    <t>Вид расходов</t>
  </si>
  <si>
    <t>( тыс.рублей)</t>
  </si>
  <si>
    <t>ИТОГО РАСХОДОВ</t>
  </si>
  <si>
    <t>01</t>
  </si>
  <si>
    <t>11</t>
  </si>
  <si>
    <t>12</t>
  </si>
  <si>
    <t xml:space="preserve">Администрация Спасского сельского поселения </t>
  </si>
  <si>
    <t>725</t>
  </si>
  <si>
    <t>02</t>
  </si>
  <si>
    <t>Глава муниципального образования</t>
  </si>
  <si>
    <t>04</t>
  </si>
  <si>
    <t>Центральный аппарат</t>
  </si>
  <si>
    <t>07</t>
  </si>
  <si>
    <t>Резервные фонды местных администраций</t>
  </si>
  <si>
    <t>03</t>
  </si>
  <si>
    <t>Осуществление первичного воинского учета на территориях, где отсутствуют военные комиссариаты</t>
  </si>
  <si>
    <t>10</t>
  </si>
  <si>
    <t>Обеспечение пожарной безопасности</t>
  </si>
  <si>
    <t>09</t>
  </si>
  <si>
    <t>Дорожное хозяйство</t>
  </si>
  <si>
    <t>05</t>
  </si>
  <si>
    <t>Жилищное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</si>
  <si>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</si>
  <si>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</si>
  <si>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</si>
  <si>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</si>
  <si>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</si>
  <si>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</si>
  <si>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</si>
  <si>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08</t>
  </si>
  <si>
    <t>Физическая культура и спорт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</si>
  <si>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</si>
  <si>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Собственные доходы</t>
  </si>
  <si>
    <t>Дотации</t>
  </si>
  <si>
    <t>Субвенции и субсидии</t>
  </si>
  <si>
    <t>Составление протоколов и рассмотрение дел об административных правонарушениях</t>
  </si>
  <si>
    <t>Другие вопросы в области национальной экономики</t>
  </si>
  <si>
    <t xml:space="preserve">Раздел I. Показатели консолидированного бюджета Спасского поселения </t>
  </si>
  <si>
    <t>Раздел II. Объемы бюджетных ассигнований по главным распорядителям бюджетных средств по разделам,подразделам,целевым статьям и видам расходов классификации расходов бюджета поселения</t>
  </si>
  <si>
    <t xml:space="preserve">Проведение выборов  в представительные органы </t>
  </si>
  <si>
    <t>Иные межбюдж.трансферты</t>
  </si>
  <si>
    <t>Общегосударственные вопросы</t>
  </si>
  <si>
    <t>Фунуционирование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</si>
  <si>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</si>
  <si>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0020300</t>
  </si>
  <si>
    <t>500</t>
  </si>
  <si>
    <t>Функционирование Правительства Российской Федерации, высших исполнительных органов</t>
  </si>
  <si>
    <t>0020400</t>
  </si>
  <si>
    <t>5210210</t>
  </si>
  <si>
    <t>Обеспечение проведения выборов и референдумов</t>
  </si>
  <si>
    <t>0200002</t>
  </si>
  <si>
    <t xml:space="preserve">Резервные фонды </t>
  </si>
  <si>
    <t>Прочие расходы</t>
  </si>
  <si>
    <t>0700500</t>
  </si>
  <si>
    <t>013</t>
  </si>
  <si>
    <t>Национальная оборона</t>
  </si>
  <si>
    <t>Мобилизационная и вневойсковая подготовка</t>
  </si>
  <si>
    <t>0013600</t>
  </si>
  <si>
    <t>Национальная безопасность и првоохранительная деятельность</t>
  </si>
  <si>
    <t>Обеспечение деятельности подведомственных учреждений</t>
  </si>
  <si>
    <t>2479900</t>
  </si>
  <si>
    <t>Национальная экономика</t>
  </si>
  <si>
    <t>Управление дорожным хозяйством</t>
  </si>
  <si>
    <t>Мероприятия в области строительства, архитектуры и градостроительства</t>
  </si>
  <si>
    <t>3380000</t>
  </si>
  <si>
    <t>Жилищно-коммунальное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</si>
  <si>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</si>
  <si>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6000100</t>
  </si>
  <si>
    <t>6000200</t>
  </si>
  <si>
    <t>6000300</t>
  </si>
  <si>
    <t>6000400</t>
  </si>
  <si>
    <t>6000500</t>
  </si>
  <si>
    <t>Образование</t>
  </si>
  <si>
    <t>Проведение мероприятий для детей и молодежи</t>
  </si>
  <si>
    <t>4310100</t>
  </si>
  <si>
    <t>Кульра, кинематография и средства массовой информации</t>
  </si>
  <si>
    <t>Выполнение функций бюджетными учреждениями</t>
  </si>
  <si>
    <t>4409900</t>
  </si>
  <si>
    <t>001</t>
  </si>
  <si>
    <t>5222600</t>
  </si>
  <si>
    <t>Целевая программа "Доступное жилье в Вологодской области на 2009-2010гг."</t>
  </si>
  <si>
    <t>Целевая программа "Пожарная безопасность учреждений культуры"</t>
  </si>
  <si>
    <t>5220500</t>
  </si>
  <si>
    <t>0980101</t>
  </si>
  <si>
    <t>0980201</t>
  </si>
  <si>
    <t>Обеспечение мероприятий по капитальному ремонту многоквартирных домов за счет средств, поступивших от корпорации Фонд содействия реформирования жилищно-коммунального хозяйства</t>
  </si>
  <si>
    <t>Коммунальное хозяйство</t>
  </si>
  <si>
    <t>5210502</t>
  </si>
  <si>
    <t>Выполнение полномочий  по хранению и использованию архивного фонда по личному составу</t>
  </si>
  <si>
    <t>5210501</t>
  </si>
  <si>
    <t>Учреждения, обеспечивающие предоставление услуг в сфере физической культуры и спорта</t>
  </si>
  <si>
    <t>Глава поселения</t>
  </si>
  <si>
    <t>Финансист</t>
  </si>
  <si>
    <t>И.А.Тарабухина</t>
  </si>
  <si>
    <t>О.С.Кокарева</t>
  </si>
  <si>
    <t>Очередной финансовый год 2013</t>
  </si>
  <si>
    <t>5100300</t>
  </si>
  <si>
    <t>5223100</t>
  </si>
  <si>
    <t>Реализация дополнительных мероприятий, направленных на снижение напряженности на рынке труда</t>
  </si>
  <si>
    <t>Целевая программа доп-ных мероприятий, направленных на снижение напряженности на рынке труда</t>
  </si>
  <si>
    <t>Реализация экологической программы по оздоровлению окружающей среды Вологодского района</t>
  </si>
  <si>
    <t>7951200</t>
  </si>
  <si>
    <t>6000700</t>
  </si>
  <si>
    <t>Межбюджетные трансферты в области архитектуры и градостроительства</t>
  </si>
  <si>
    <t>5211001</t>
  </si>
  <si>
    <t>Межбюджетные трансферты в области правового обеспечения</t>
  </si>
  <si>
    <t>5211002</t>
  </si>
  <si>
    <t>5211003</t>
  </si>
  <si>
    <t>Межбюджетные трансфертыв области жилищных правоотношений</t>
  </si>
  <si>
    <t>0200003</t>
  </si>
  <si>
    <t xml:space="preserve">Проведение выборов  главы муниципального образования </t>
  </si>
  <si>
    <t>Массовый спорт</t>
  </si>
  <si>
    <t>4869900</t>
  </si>
  <si>
    <t>4860000</t>
  </si>
  <si>
    <t>5211007</t>
  </si>
  <si>
    <t>Межбюджетные трансферты в области физической культуры и спорта</t>
  </si>
  <si>
    <t>Очередной финансовый год 2014</t>
  </si>
  <si>
    <t>06</t>
  </si>
  <si>
    <t>5211011</t>
  </si>
  <si>
    <t>Межбюджетные трансферты в области финансового контроля</t>
  </si>
  <si>
    <t>Обеспечение деятельности органов финансового контроля</t>
  </si>
  <si>
    <t>7970200</t>
  </si>
  <si>
    <t>7950900</t>
  </si>
  <si>
    <t>Районная целевая программа Повышения безопасности дорожного движения</t>
  </si>
  <si>
    <t>Осуществление отдельных полномочий по содержанию межпоселковых дорог</t>
  </si>
  <si>
    <t>Социальное обеспечение населения</t>
  </si>
  <si>
    <t>5053300</t>
  </si>
  <si>
    <t>Мероприятия в области социальной политики</t>
  </si>
  <si>
    <t>3150200</t>
  </si>
  <si>
    <t>Поддержка дорожного хозяйства</t>
  </si>
  <si>
    <t>0550103</t>
  </si>
  <si>
    <t>870</t>
  </si>
  <si>
    <t>Резервные средства</t>
  </si>
  <si>
    <t>По постановлению администрации Вологодского района</t>
  </si>
  <si>
    <t>5211009</t>
  </si>
  <si>
    <t>Межбюджетные трансферты в области библиотечного дела</t>
  </si>
  <si>
    <t>Очередной финансовый год 2015</t>
  </si>
  <si>
    <t>Текущий финансовый год 2012/план</t>
  </si>
  <si>
    <t>объем средств отчетного года 2011</t>
  </si>
  <si>
    <t>13</t>
  </si>
  <si>
    <t>2470000</t>
  </si>
  <si>
    <t>611</t>
  </si>
  <si>
    <t>612</t>
  </si>
  <si>
    <t>4910100</t>
  </si>
  <si>
    <t>5050013</t>
  </si>
  <si>
    <t>Пенсионное обеспечение</t>
  </si>
  <si>
    <t>7951800</t>
  </si>
  <si>
    <t>Субсидии бюджетным учреждениям на иные цели</t>
  </si>
  <si>
    <t>Субсидии бюджетным учреждениям на выполнение муниципального заданияф</t>
  </si>
  <si>
    <t>ЦР Развитие физической культуры и спорта</t>
  </si>
  <si>
    <t>Доплата к пенсиям государственным и муниципальным служащим</t>
  </si>
  <si>
    <t>Среднесрочный финансовый план Спасского сельского поселения на 2013-2015 гг.</t>
  </si>
  <si>
    <t xml:space="preserve">Дома Культура </t>
  </si>
  <si>
    <t>Библиотеки</t>
  </si>
  <si>
    <t>4420000</t>
  </si>
  <si>
    <t>4429900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</si>
</sst>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left" vertical="distributed"/>
    </xf>
    <xf numFmtId="0" fontId="6" fillId="0" borderId="20" xfId="0" applyFont="1" applyBorder="1" applyAlignment="1">
      <alignment horizontal="left" vertical="distributed"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 horizontal="left" vertical="distributed"/>
    </xf>
    <xf numFmtId="0" fontId="7" fillId="0" borderId="20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20" xfId="0" applyFont="1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distributed"/>
    </xf>
    <xf numFmtId="49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9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12" fillId="0" borderId="17" xfId="0" applyFont="1" applyBorder="1" applyAlignment="1">
      <alignment/>
    </xf>
    <xf numFmtId="0" fontId="8" fillId="0" borderId="2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/>
    </xf>
    <xf numFmtId="0" fontId="8" fillId="34" borderId="20" xfId="0" applyFont="1" applyFill="1" applyBorder="1" applyAlignment="1">
      <alignment horizontal="left" vertical="distributed"/>
    </xf>
    <xf numFmtId="49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184" fontId="4" fillId="0" borderId="17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0" fillId="0" borderId="14" xfId="0" applyFill="1" applyBorder="1" applyAlignment="1">
      <alignment/>
    </xf>
    <xf numFmtId="184" fontId="0" fillId="0" borderId="12" xfId="0" applyNumberFormat="1" applyBorder="1" applyAlignment="1">
      <alignment/>
    </xf>
    <xf numFmtId="0" fontId="11" fillId="0" borderId="20" xfId="0" applyFont="1" applyFill="1" applyBorder="1" applyAlignment="1">
      <alignment horizontal="left" vertical="distributed"/>
    </xf>
    <xf numFmtId="49" fontId="0" fillId="0" borderId="12" xfId="0" applyNumberForma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distributed"/>
    </xf>
    <xf numFmtId="184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5" xfId="0" applyFill="1" applyBorder="1" applyAlignment="1">
      <alignment/>
    </xf>
    <xf numFmtId="49" fontId="0" fillId="35" borderId="12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6" fillId="0" borderId="20" xfId="0" applyFont="1" applyFill="1" applyBorder="1" applyAlignment="1">
      <alignment horizontal="left" vertical="distributed"/>
    </xf>
    <xf numFmtId="0" fontId="5" fillId="35" borderId="20" xfId="0" applyFont="1" applyFill="1" applyBorder="1" applyAlignment="1">
      <alignment horizontal="left" vertical="distributed"/>
    </xf>
    <xf numFmtId="49" fontId="3" fillId="35" borderId="12" xfId="0" applyNumberFormat="1" applyFont="1" applyFill="1" applyBorder="1" applyAlignment="1">
      <alignment horizontal="center" vertical="center"/>
    </xf>
    <xf numFmtId="184" fontId="3" fillId="35" borderId="14" xfId="0" applyNumberFormat="1" applyFont="1" applyFill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7" xfId="0" applyNumberFormat="1" applyBorder="1" applyAlignment="1">
      <alignment/>
    </xf>
    <xf numFmtId="0" fontId="7" fillId="0" borderId="20" xfId="0" applyFont="1" applyFill="1" applyBorder="1" applyAlignment="1">
      <alignment horizontal="left" vertical="distributed"/>
    </xf>
    <xf numFmtId="185" fontId="0" fillId="0" borderId="12" xfId="0" applyNumberFormat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8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85" fontId="4" fillId="33" borderId="19" xfId="0" applyNumberFormat="1" applyFont="1" applyFill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184" fontId="0" fillId="0" borderId="19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0" fontId="1" fillId="0" borderId="43" xfId="0" applyFont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="82" zoomScaleNormal="82" zoomScalePageLayoutView="0" workbookViewId="0" topLeftCell="A1">
      <selection activeCell="M57" sqref="M57"/>
    </sheetView>
  </sheetViews>
  <sheetFormatPr defaultColWidth="9.140625" defaultRowHeight="12.75"/>
  <cols>
    <col min="1" max="1" width="28.8515625" style="0" customWidth="1"/>
    <col min="2" max="2" width="9.8515625" style="0" customWidth="1"/>
    <col min="3" max="5" width="11.8515625" style="0" customWidth="1"/>
    <col min="6" max="6" width="8.57421875" style="0" customWidth="1"/>
    <col min="7" max="7" width="11.8515625" style="0" customWidth="1"/>
    <col min="8" max="8" width="14.28125" style="0" customWidth="1"/>
    <col min="9" max="9" width="12.28125" style="0" customWidth="1"/>
    <col min="10" max="10" width="12.421875" style="0" customWidth="1"/>
    <col min="11" max="11" width="12.28125" style="0" customWidth="1"/>
  </cols>
  <sheetData>
    <row r="1" spans="9:11" ht="18" customHeight="1">
      <c r="I1" s="124"/>
      <c r="J1" s="124"/>
      <c r="K1" s="124"/>
    </row>
    <row r="2" spans="9:11" ht="0.75" customHeight="1">
      <c r="I2" s="125"/>
      <c r="J2" s="125"/>
      <c r="K2" s="125"/>
    </row>
    <row r="3" spans="9:11" ht="1.5" customHeight="1">
      <c r="I3" s="104"/>
      <c r="J3" s="104"/>
      <c r="K3" s="104"/>
    </row>
    <row r="4" spans="2:15" ht="0.75" customHeight="1">
      <c r="B4" s="105"/>
      <c r="C4" s="105"/>
      <c r="D4" s="105"/>
      <c r="E4" s="105"/>
      <c r="F4" s="105"/>
      <c r="G4" s="105"/>
      <c r="I4" s="12"/>
      <c r="J4" s="14"/>
      <c r="K4" s="13"/>
      <c r="L4" s="13"/>
      <c r="M4" s="13"/>
      <c r="N4" s="13"/>
      <c r="O4" s="13"/>
    </row>
    <row r="5" spans="1:11" ht="38.25" customHeight="1">
      <c r="A5" s="123" t="s">
        <v>161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23.25" customHeight="1" thickBot="1">
      <c r="A6" s="2"/>
      <c r="B6" s="2"/>
      <c r="C6" s="2"/>
      <c r="D6" s="2"/>
      <c r="E6" s="2"/>
      <c r="F6" s="2"/>
      <c r="G6" s="2"/>
      <c r="H6" s="2"/>
      <c r="I6" s="2"/>
      <c r="J6" s="103" t="s">
        <v>11</v>
      </c>
      <c r="K6" s="103"/>
    </row>
    <row r="7" spans="1:11" ht="12.75">
      <c r="A7" s="126" t="s">
        <v>0</v>
      </c>
      <c r="B7" s="109" t="s">
        <v>1</v>
      </c>
      <c r="C7" s="110"/>
      <c r="D7" s="110"/>
      <c r="E7" s="110"/>
      <c r="F7" s="110"/>
      <c r="G7" s="111"/>
      <c r="H7" s="95" t="s">
        <v>147</v>
      </c>
      <c r="I7" s="95" t="s">
        <v>105</v>
      </c>
      <c r="J7" s="95" t="s">
        <v>2</v>
      </c>
      <c r="K7" s="97"/>
    </row>
    <row r="8" spans="1:11" ht="58.5" customHeight="1" thickBot="1">
      <c r="A8" s="127"/>
      <c r="B8" s="112"/>
      <c r="C8" s="113"/>
      <c r="D8" s="113"/>
      <c r="E8" s="113"/>
      <c r="F8" s="113"/>
      <c r="G8" s="114"/>
      <c r="H8" s="102"/>
      <c r="I8" s="102"/>
      <c r="J8" s="3" t="s">
        <v>126</v>
      </c>
      <c r="K8" s="4" t="s">
        <v>146</v>
      </c>
    </row>
    <row r="9" spans="1:11" ht="18" customHeight="1">
      <c r="A9" s="118" t="s">
        <v>47</v>
      </c>
      <c r="B9" s="119"/>
      <c r="C9" s="119"/>
      <c r="D9" s="119"/>
      <c r="E9" s="119"/>
      <c r="F9" s="119"/>
      <c r="G9" s="119"/>
      <c r="H9" s="119"/>
      <c r="I9" s="119"/>
      <c r="J9" s="119"/>
      <c r="K9" s="120"/>
    </row>
    <row r="10" spans="1:11" ht="16.5" customHeight="1">
      <c r="A10" s="43" t="s">
        <v>42</v>
      </c>
      <c r="B10" s="39"/>
      <c r="C10" s="40"/>
      <c r="D10" s="40"/>
      <c r="E10" s="40"/>
      <c r="F10" s="40"/>
      <c r="G10" s="41">
        <v>8037.1</v>
      </c>
      <c r="H10" s="42">
        <v>13042</v>
      </c>
      <c r="I10" s="42">
        <v>15427</v>
      </c>
      <c r="J10" s="42">
        <v>16344</v>
      </c>
      <c r="K10" s="44">
        <v>16978</v>
      </c>
    </row>
    <row r="11" spans="1:11" ht="15" customHeight="1">
      <c r="A11" s="34" t="s">
        <v>43</v>
      </c>
      <c r="B11" s="35"/>
      <c r="C11" s="16"/>
      <c r="D11" s="16"/>
      <c r="E11" s="16"/>
      <c r="F11" s="16"/>
      <c r="G11" s="36">
        <v>4209.9</v>
      </c>
      <c r="H11" s="37">
        <v>199.4</v>
      </c>
      <c r="I11" s="68"/>
      <c r="J11" s="42"/>
      <c r="K11" s="38"/>
    </row>
    <row r="12" spans="1:11" ht="13.5" customHeight="1">
      <c r="A12" s="43" t="s">
        <v>44</v>
      </c>
      <c r="B12" s="39"/>
      <c r="C12" s="94"/>
      <c r="D12" s="94"/>
      <c r="E12" s="94"/>
      <c r="F12" s="40"/>
      <c r="G12" s="41">
        <v>565.3</v>
      </c>
      <c r="H12" s="42">
        <v>167.5</v>
      </c>
      <c r="I12" s="69">
        <v>174.7</v>
      </c>
      <c r="J12" s="42">
        <v>179.8</v>
      </c>
      <c r="K12" s="44">
        <v>180.3</v>
      </c>
    </row>
    <row r="13" spans="1:11" ht="14.25" customHeight="1" thickBot="1">
      <c r="A13" s="34" t="s">
        <v>50</v>
      </c>
      <c r="B13" s="35"/>
      <c r="C13" s="16"/>
      <c r="D13" s="16"/>
      <c r="E13" s="16"/>
      <c r="F13" s="16"/>
      <c r="G13" s="36">
        <v>1413.8</v>
      </c>
      <c r="H13" s="37">
        <v>2157</v>
      </c>
      <c r="I13" s="37">
        <v>1057</v>
      </c>
      <c r="J13" s="42">
        <v>1057</v>
      </c>
      <c r="K13" s="38">
        <v>1057</v>
      </c>
    </row>
    <row r="14" spans="1:11" ht="13.5" customHeight="1" thickBot="1">
      <c r="A14" s="46" t="s">
        <v>3</v>
      </c>
      <c r="B14" s="115">
        <f>SUM(G10:G13)</f>
        <v>14226.099999999999</v>
      </c>
      <c r="C14" s="115"/>
      <c r="D14" s="115"/>
      <c r="E14" s="115"/>
      <c r="F14" s="115"/>
      <c r="G14" s="115"/>
      <c r="H14" s="45">
        <f>SUM(H10:H13)</f>
        <v>15565.9</v>
      </c>
      <c r="I14" s="11">
        <f>SUM(I10:I13)</f>
        <v>16658.7</v>
      </c>
      <c r="J14" s="11">
        <f>SUM(J10:J13)</f>
        <v>17580.8</v>
      </c>
      <c r="K14" s="11">
        <f>SUM(K10:K13)</f>
        <v>18215.3</v>
      </c>
    </row>
    <row r="15" spans="1:11" ht="15" customHeight="1" thickBot="1">
      <c r="A15" s="47" t="s">
        <v>4</v>
      </c>
      <c r="B15" s="116">
        <v>13984.3</v>
      </c>
      <c r="C15" s="116"/>
      <c r="D15" s="116"/>
      <c r="E15" s="116"/>
      <c r="F15" s="116"/>
      <c r="G15" s="116"/>
      <c r="H15" s="48">
        <v>16016.5</v>
      </c>
      <c r="I15" s="24">
        <f>SUM(I21)</f>
        <v>17143.6</v>
      </c>
      <c r="J15" s="24">
        <f>SUM(J21)</f>
        <v>17043.6</v>
      </c>
      <c r="K15" s="24">
        <f>SUM(K21)</f>
        <v>17343.6</v>
      </c>
    </row>
    <row r="16" spans="1:11" ht="13.5" thickBot="1">
      <c r="A16" s="46" t="s">
        <v>5</v>
      </c>
      <c r="B16" s="117">
        <f>SUM(B15,-B14)</f>
        <v>-241.79999999999927</v>
      </c>
      <c r="C16" s="115"/>
      <c r="D16" s="115"/>
      <c r="E16" s="115"/>
      <c r="F16" s="115"/>
      <c r="G16" s="115"/>
      <c r="H16" s="45">
        <f>SUM(H15,-H14)</f>
        <v>450.60000000000036</v>
      </c>
      <c r="I16" s="45">
        <f>SUM(I15,-I14)</f>
        <v>484.8999999999978</v>
      </c>
      <c r="J16" s="45">
        <f>SUM(J15,-J14)</f>
        <v>-537.2000000000007</v>
      </c>
      <c r="K16" s="45">
        <f>SUM(K15,-K14)</f>
        <v>-871.7000000000007</v>
      </c>
    </row>
    <row r="17" spans="1:11" ht="48.75" customHeight="1" thickBot="1">
      <c r="A17" s="106" t="s">
        <v>48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</row>
    <row r="18" spans="1:11" ht="23.25" customHeight="1">
      <c r="A18" s="98"/>
      <c r="B18" s="95" t="s">
        <v>1</v>
      </c>
      <c r="C18" s="95"/>
      <c r="D18" s="95"/>
      <c r="E18" s="95"/>
      <c r="F18" s="95"/>
      <c r="G18" s="100" t="s">
        <v>148</v>
      </c>
      <c r="H18" s="95" t="s">
        <v>147</v>
      </c>
      <c r="I18" s="95" t="s">
        <v>105</v>
      </c>
      <c r="J18" s="95" t="s">
        <v>2</v>
      </c>
      <c r="K18" s="97"/>
    </row>
    <row r="19" spans="1:11" ht="54" customHeight="1" thickBot="1">
      <c r="A19" s="99"/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01"/>
      <c r="H19" s="102"/>
      <c r="I19" s="96"/>
      <c r="J19" s="9" t="s">
        <v>126</v>
      </c>
      <c r="K19" s="18" t="s">
        <v>146</v>
      </c>
    </row>
    <row r="20" spans="1:11" ht="16.5" customHeight="1" thickBot="1">
      <c r="A20" s="1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1">
        <v>11</v>
      </c>
    </row>
    <row r="21" spans="1:11" ht="48" thickBot="1">
      <c r="A21" s="30" t="s">
        <v>16</v>
      </c>
      <c r="B21" s="31">
        <v>725</v>
      </c>
      <c r="C21" s="31"/>
      <c r="D21" s="31"/>
      <c r="E21" s="31"/>
      <c r="F21" s="31"/>
      <c r="G21" s="65">
        <f>SUM(G155)</f>
        <v>13984.3</v>
      </c>
      <c r="H21" s="32">
        <f>SUM(H155)</f>
        <v>16016.5</v>
      </c>
      <c r="I21" s="32">
        <f>SUM(I155)</f>
        <v>17143.6</v>
      </c>
      <c r="J21" s="32">
        <f>SUM(J155)</f>
        <v>17043.6</v>
      </c>
      <c r="K21" s="32">
        <f>SUM(K155)</f>
        <v>17343.6</v>
      </c>
    </row>
    <row r="22" spans="1:11" ht="28.5">
      <c r="A22" s="55" t="s">
        <v>51</v>
      </c>
      <c r="B22" s="56">
        <v>725</v>
      </c>
      <c r="C22" s="57" t="s">
        <v>13</v>
      </c>
      <c r="D22" s="56"/>
      <c r="E22" s="56"/>
      <c r="F22" s="56"/>
      <c r="G22" s="58">
        <f>SUM(G23,G26,G44,G49,G42)</f>
        <v>4402.9</v>
      </c>
      <c r="H22" s="93">
        <f>SUM(H23,H26,H44,H49,H42,H53)</f>
        <v>3914.753</v>
      </c>
      <c r="I22" s="58">
        <f>SUM(I23,I26,I44,I49,I42)</f>
        <v>4296.5</v>
      </c>
      <c r="J22" s="58">
        <f>SUM(J23,J26,J44,J49,J42)</f>
        <v>4196.5</v>
      </c>
      <c r="K22" s="58">
        <f>SUM(K23,K26,K44,K49,K42)</f>
        <v>4496.5</v>
      </c>
    </row>
    <row r="23" spans="1:11" ht="51">
      <c r="A23" s="60" t="s">
        <v>52</v>
      </c>
      <c r="B23" s="50">
        <v>725</v>
      </c>
      <c r="C23" s="51" t="s">
        <v>13</v>
      </c>
      <c r="D23" s="51" t="s">
        <v>18</v>
      </c>
      <c r="E23" s="49"/>
      <c r="F23" s="49"/>
      <c r="G23" s="67">
        <v>577.9</v>
      </c>
      <c r="H23" s="66">
        <v>652.1</v>
      </c>
      <c r="I23" s="67">
        <v>652.1</v>
      </c>
      <c r="J23" s="67">
        <v>652.1</v>
      </c>
      <c r="K23" s="67">
        <v>652.1</v>
      </c>
    </row>
    <row r="24" spans="1:11" ht="25.5" customHeight="1">
      <c r="A24" s="26" t="s">
        <v>19</v>
      </c>
      <c r="B24" s="15" t="s">
        <v>17</v>
      </c>
      <c r="C24" s="15" t="s">
        <v>13</v>
      </c>
      <c r="D24" s="15" t="s">
        <v>18</v>
      </c>
      <c r="E24" s="15" t="s">
        <v>54</v>
      </c>
      <c r="F24" s="15"/>
      <c r="G24" s="5">
        <v>577.9</v>
      </c>
      <c r="H24" s="5">
        <v>652.1</v>
      </c>
      <c r="I24" s="5">
        <v>652.1</v>
      </c>
      <c r="J24" s="67">
        <v>652.1</v>
      </c>
      <c r="K24" s="67">
        <v>652.1</v>
      </c>
    </row>
    <row r="25" spans="1:11" ht="25.5" customHeight="1">
      <c r="A25" s="26" t="s">
        <v>53</v>
      </c>
      <c r="B25" s="15" t="s">
        <v>17</v>
      </c>
      <c r="C25" s="15" t="s">
        <v>13</v>
      </c>
      <c r="D25" s="15" t="s">
        <v>18</v>
      </c>
      <c r="E25" s="15" t="s">
        <v>54</v>
      </c>
      <c r="F25" s="15" t="s">
        <v>55</v>
      </c>
      <c r="G25" s="5">
        <v>577.9</v>
      </c>
      <c r="H25" s="5">
        <v>652.1</v>
      </c>
      <c r="I25" s="5">
        <v>652.1</v>
      </c>
      <c r="J25" s="67">
        <v>652.1</v>
      </c>
      <c r="K25" s="67">
        <v>652.1</v>
      </c>
    </row>
    <row r="26" spans="1:11" ht="57" customHeight="1">
      <c r="A26" s="25" t="s">
        <v>56</v>
      </c>
      <c r="B26" s="15" t="s">
        <v>17</v>
      </c>
      <c r="C26" s="15" t="s">
        <v>13</v>
      </c>
      <c r="D26" s="15" t="s">
        <v>20</v>
      </c>
      <c r="E26" s="15"/>
      <c r="F26" s="15"/>
      <c r="G26" s="71">
        <f>SUM(G27,G31,G33,G35,G39,G37)</f>
        <v>3454.1</v>
      </c>
      <c r="H26" s="71">
        <f>SUM(H27,H31,H33,H35,H39,H37,H29)</f>
        <v>3178.753</v>
      </c>
      <c r="I26" s="5">
        <f>SUM(I27,I39,I37,I31,I33,I35)</f>
        <v>3432.5</v>
      </c>
      <c r="J26" s="5">
        <f>SUM(J27,J39,J37,J31,J33,J35)</f>
        <v>3432.5</v>
      </c>
      <c r="K26" s="5">
        <f>SUM(K27,K39,K37,K31,K33,K35)</f>
        <v>3432.5</v>
      </c>
    </row>
    <row r="27" spans="1:11" ht="18.75" customHeight="1">
      <c r="A27" s="27" t="s">
        <v>21</v>
      </c>
      <c r="B27" s="15" t="s">
        <v>17</v>
      </c>
      <c r="C27" s="15" t="s">
        <v>13</v>
      </c>
      <c r="D27" s="15" t="s">
        <v>20</v>
      </c>
      <c r="E27" s="15" t="s">
        <v>57</v>
      </c>
      <c r="F27" s="15"/>
      <c r="G27" s="5">
        <v>3378.5</v>
      </c>
      <c r="H27" s="88">
        <v>3100.437</v>
      </c>
      <c r="I27" s="22">
        <v>3356.984</v>
      </c>
      <c r="J27" s="22">
        <v>3356.984</v>
      </c>
      <c r="K27" s="22">
        <v>3356.984</v>
      </c>
    </row>
    <row r="28" spans="1:11" ht="30" customHeight="1">
      <c r="A28" s="26" t="s">
        <v>53</v>
      </c>
      <c r="B28" s="15" t="s">
        <v>17</v>
      </c>
      <c r="C28" s="15" t="s">
        <v>13</v>
      </c>
      <c r="D28" s="15" t="s">
        <v>20</v>
      </c>
      <c r="E28" s="15" t="s">
        <v>57</v>
      </c>
      <c r="F28" s="15" t="s">
        <v>55</v>
      </c>
      <c r="G28" s="5">
        <v>3378.5</v>
      </c>
      <c r="H28" s="88">
        <v>3100.437</v>
      </c>
      <c r="I28" s="5">
        <v>3356.984</v>
      </c>
      <c r="J28" s="5">
        <v>3356.984</v>
      </c>
      <c r="K28" s="5">
        <v>3356.984</v>
      </c>
    </row>
    <row r="29" spans="1:11" ht="30" customHeight="1">
      <c r="A29" s="87" t="s">
        <v>143</v>
      </c>
      <c r="B29" s="15" t="s">
        <v>17</v>
      </c>
      <c r="C29" s="15" t="s">
        <v>13</v>
      </c>
      <c r="D29" s="15" t="s">
        <v>20</v>
      </c>
      <c r="E29" s="15" t="s">
        <v>140</v>
      </c>
      <c r="F29" s="15"/>
      <c r="G29" s="5"/>
      <c r="H29" s="88">
        <v>2.8</v>
      </c>
      <c r="I29" s="5"/>
      <c r="J29" s="67"/>
      <c r="K29" s="67"/>
    </row>
    <row r="30" spans="1:11" ht="30" customHeight="1">
      <c r="A30" s="26" t="s">
        <v>62</v>
      </c>
      <c r="B30" s="15" t="s">
        <v>17</v>
      </c>
      <c r="C30" s="15" t="s">
        <v>13</v>
      </c>
      <c r="D30" s="15" t="s">
        <v>20</v>
      </c>
      <c r="E30" s="15" t="s">
        <v>140</v>
      </c>
      <c r="F30" s="15" t="s">
        <v>64</v>
      </c>
      <c r="G30" s="5"/>
      <c r="H30" s="88">
        <v>2.8</v>
      </c>
      <c r="I30" s="5"/>
      <c r="J30" s="67"/>
      <c r="K30" s="67"/>
    </row>
    <row r="31" spans="1:11" ht="30" customHeight="1">
      <c r="A31" s="26" t="s">
        <v>113</v>
      </c>
      <c r="B31" s="15" t="s">
        <v>17</v>
      </c>
      <c r="C31" s="15" t="s">
        <v>13</v>
      </c>
      <c r="D31" s="15" t="s">
        <v>20</v>
      </c>
      <c r="E31" s="15" t="s">
        <v>114</v>
      </c>
      <c r="F31" s="15"/>
      <c r="G31" s="5">
        <v>24.5</v>
      </c>
      <c r="H31" s="88">
        <v>24.5</v>
      </c>
      <c r="I31" s="5">
        <v>24.5</v>
      </c>
      <c r="J31" s="5">
        <v>24.5</v>
      </c>
      <c r="K31" s="5">
        <v>24.5</v>
      </c>
    </row>
    <row r="32" spans="1:11" ht="30" customHeight="1">
      <c r="A32" s="26" t="s">
        <v>53</v>
      </c>
      <c r="B32" s="15" t="s">
        <v>17</v>
      </c>
      <c r="C32" s="15" t="s">
        <v>13</v>
      </c>
      <c r="D32" s="15" t="s">
        <v>20</v>
      </c>
      <c r="E32" s="15" t="s">
        <v>114</v>
      </c>
      <c r="F32" s="15" t="s">
        <v>55</v>
      </c>
      <c r="G32" s="5">
        <v>24.5</v>
      </c>
      <c r="H32" s="88">
        <v>24.5</v>
      </c>
      <c r="I32" s="5">
        <v>24.5</v>
      </c>
      <c r="J32" s="5">
        <v>24.5</v>
      </c>
      <c r="K32" s="5">
        <v>24.5</v>
      </c>
    </row>
    <row r="33" spans="1:11" ht="30" customHeight="1">
      <c r="A33" s="26" t="s">
        <v>115</v>
      </c>
      <c r="B33" s="15" t="s">
        <v>17</v>
      </c>
      <c r="C33" s="15" t="s">
        <v>13</v>
      </c>
      <c r="D33" s="15" t="s">
        <v>20</v>
      </c>
      <c r="E33" s="15" t="s">
        <v>116</v>
      </c>
      <c r="F33" s="15" t="s">
        <v>55</v>
      </c>
      <c r="G33" s="5">
        <v>27</v>
      </c>
      <c r="H33" s="88">
        <v>27.05</v>
      </c>
      <c r="I33" s="5">
        <v>27.05</v>
      </c>
      <c r="J33" s="5">
        <v>27.05</v>
      </c>
      <c r="K33" s="5">
        <v>27.05</v>
      </c>
    </row>
    <row r="34" spans="1:11" ht="30" customHeight="1">
      <c r="A34" s="26" t="s">
        <v>53</v>
      </c>
      <c r="B34" s="15" t="s">
        <v>17</v>
      </c>
      <c r="C34" s="15" t="s">
        <v>13</v>
      </c>
      <c r="D34" s="15" t="s">
        <v>20</v>
      </c>
      <c r="E34" s="15" t="s">
        <v>116</v>
      </c>
      <c r="F34" s="15" t="s">
        <v>55</v>
      </c>
      <c r="G34" s="5">
        <v>27</v>
      </c>
      <c r="H34" s="88">
        <v>27.05</v>
      </c>
      <c r="I34" s="5">
        <v>27.05</v>
      </c>
      <c r="J34" s="5">
        <v>27.05</v>
      </c>
      <c r="K34" s="5">
        <v>27.05</v>
      </c>
    </row>
    <row r="35" spans="1:11" ht="30" customHeight="1">
      <c r="A35" s="26" t="s">
        <v>118</v>
      </c>
      <c r="B35" s="15" t="s">
        <v>17</v>
      </c>
      <c r="C35" s="15" t="s">
        <v>13</v>
      </c>
      <c r="D35" s="15" t="s">
        <v>20</v>
      </c>
      <c r="E35" s="15" t="s">
        <v>117</v>
      </c>
      <c r="F35" s="15"/>
      <c r="G35" s="5">
        <v>19.6</v>
      </c>
      <c r="H35" s="88">
        <v>19.566</v>
      </c>
      <c r="I35" s="5">
        <v>19.566</v>
      </c>
      <c r="J35" s="5">
        <v>19.566</v>
      </c>
      <c r="K35" s="5">
        <v>19.566</v>
      </c>
    </row>
    <row r="36" spans="1:11" ht="30" customHeight="1">
      <c r="A36" s="26" t="s">
        <v>53</v>
      </c>
      <c r="B36" s="15" t="s">
        <v>17</v>
      </c>
      <c r="C36" s="15" t="s">
        <v>13</v>
      </c>
      <c r="D36" s="15" t="s">
        <v>20</v>
      </c>
      <c r="E36" s="15" t="s">
        <v>117</v>
      </c>
      <c r="F36" s="15" t="s">
        <v>55</v>
      </c>
      <c r="G36" s="5">
        <v>19.6</v>
      </c>
      <c r="H36" s="88">
        <v>19.566</v>
      </c>
      <c r="I36" s="5">
        <v>19.566</v>
      </c>
      <c r="J36" s="5">
        <v>19.566</v>
      </c>
      <c r="K36" s="5">
        <v>19.566</v>
      </c>
    </row>
    <row r="37" spans="1:11" ht="51" customHeight="1">
      <c r="A37" s="26" t="s">
        <v>45</v>
      </c>
      <c r="B37" s="15" t="s">
        <v>17</v>
      </c>
      <c r="C37" s="15" t="s">
        <v>13</v>
      </c>
      <c r="D37" s="15" t="s">
        <v>20</v>
      </c>
      <c r="E37" s="15" t="s">
        <v>58</v>
      </c>
      <c r="F37" s="15"/>
      <c r="G37" s="5">
        <v>0.4</v>
      </c>
      <c r="H37" s="5">
        <v>0.4</v>
      </c>
      <c r="I37" s="5">
        <v>0.4</v>
      </c>
      <c r="J37" s="67">
        <v>0.4</v>
      </c>
      <c r="K37" s="76">
        <v>0.4</v>
      </c>
    </row>
    <row r="38" spans="1:11" ht="28.5" customHeight="1">
      <c r="A38" s="26" t="s">
        <v>53</v>
      </c>
      <c r="B38" s="15" t="s">
        <v>17</v>
      </c>
      <c r="C38" s="15" t="s">
        <v>13</v>
      </c>
      <c r="D38" s="15" t="s">
        <v>20</v>
      </c>
      <c r="E38" s="15" t="s">
        <v>58</v>
      </c>
      <c r="F38" s="15" t="s">
        <v>55</v>
      </c>
      <c r="G38" s="5">
        <v>0.4</v>
      </c>
      <c r="H38" s="5">
        <v>0.4</v>
      </c>
      <c r="I38" s="5">
        <v>0.4</v>
      </c>
      <c r="J38" s="67">
        <v>0.4</v>
      </c>
      <c r="K38" s="76">
        <v>0.4</v>
      </c>
    </row>
    <row r="39" spans="1:11" ht="50.25" customHeight="1">
      <c r="A39" s="26" t="s">
        <v>98</v>
      </c>
      <c r="B39" s="15" t="s">
        <v>17</v>
      </c>
      <c r="C39" s="15" t="s">
        <v>13</v>
      </c>
      <c r="D39" s="15" t="s">
        <v>20</v>
      </c>
      <c r="E39" s="15" t="s">
        <v>97</v>
      </c>
      <c r="F39" s="15"/>
      <c r="G39" s="5">
        <v>4.1</v>
      </c>
      <c r="H39" s="5">
        <v>4</v>
      </c>
      <c r="I39" s="5">
        <v>4</v>
      </c>
      <c r="J39" s="67">
        <v>4</v>
      </c>
      <c r="K39" s="76">
        <v>4</v>
      </c>
    </row>
    <row r="40" spans="1:11" ht="28.5" customHeight="1">
      <c r="A40" s="26" t="s">
        <v>53</v>
      </c>
      <c r="B40" s="15" t="s">
        <v>17</v>
      </c>
      <c r="C40" s="15" t="s">
        <v>13</v>
      </c>
      <c r="D40" s="15" t="s">
        <v>20</v>
      </c>
      <c r="E40" s="15" t="s">
        <v>97</v>
      </c>
      <c r="F40" s="15" t="s">
        <v>55</v>
      </c>
      <c r="G40" s="5">
        <v>4.1</v>
      </c>
      <c r="H40" s="5">
        <v>4</v>
      </c>
      <c r="I40" s="5">
        <v>4</v>
      </c>
      <c r="J40" s="67">
        <v>4</v>
      </c>
      <c r="K40" s="76">
        <v>4</v>
      </c>
    </row>
    <row r="41" spans="1:11" ht="28.5" customHeight="1">
      <c r="A41" s="25" t="s">
        <v>130</v>
      </c>
      <c r="B41" s="15" t="s">
        <v>17</v>
      </c>
      <c r="C41" s="15" t="s">
        <v>13</v>
      </c>
      <c r="D41" s="15" t="s">
        <v>127</v>
      </c>
      <c r="E41" s="15"/>
      <c r="F41" s="15"/>
      <c r="G41" s="5">
        <v>16.9</v>
      </c>
      <c r="H41" s="5">
        <v>51.9</v>
      </c>
      <c r="I41" s="5">
        <v>51.9</v>
      </c>
      <c r="J41" s="67">
        <v>51.9</v>
      </c>
      <c r="K41" s="76">
        <v>51.9</v>
      </c>
    </row>
    <row r="42" spans="1:11" ht="31.5" customHeight="1">
      <c r="A42" s="26" t="s">
        <v>129</v>
      </c>
      <c r="B42" s="15" t="s">
        <v>17</v>
      </c>
      <c r="C42" s="15" t="s">
        <v>13</v>
      </c>
      <c r="D42" s="15" t="s">
        <v>127</v>
      </c>
      <c r="E42" s="15" t="s">
        <v>128</v>
      </c>
      <c r="F42" s="15"/>
      <c r="G42" s="5">
        <v>16.9</v>
      </c>
      <c r="H42" s="5">
        <v>51.9</v>
      </c>
      <c r="I42" s="5">
        <v>51.9</v>
      </c>
      <c r="J42" s="67">
        <v>51.9</v>
      </c>
      <c r="K42" s="76">
        <v>51.9</v>
      </c>
    </row>
    <row r="43" spans="1:11" ht="28.5" customHeight="1">
      <c r="A43" s="26" t="s">
        <v>53</v>
      </c>
      <c r="B43" s="15" t="s">
        <v>17</v>
      </c>
      <c r="C43" s="15" t="s">
        <v>13</v>
      </c>
      <c r="D43" s="15" t="s">
        <v>127</v>
      </c>
      <c r="E43" s="15" t="s">
        <v>128</v>
      </c>
      <c r="F43" s="15" t="s">
        <v>55</v>
      </c>
      <c r="G43" s="5">
        <v>16.9</v>
      </c>
      <c r="H43" s="5">
        <v>51.9</v>
      </c>
      <c r="I43" s="5">
        <v>51.9</v>
      </c>
      <c r="J43" s="67">
        <v>51.9</v>
      </c>
      <c r="K43" s="76">
        <v>51.9</v>
      </c>
    </row>
    <row r="44" spans="1:11" ht="28.5" customHeight="1">
      <c r="A44" s="25" t="s">
        <v>59</v>
      </c>
      <c r="B44" s="15" t="s">
        <v>17</v>
      </c>
      <c r="C44" s="15" t="s">
        <v>13</v>
      </c>
      <c r="D44" s="15" t="s">
        <v>22</v>
      </c>
      <c r="E44" s="15"/>
      <c r="F44" s="15"/>
      <c r="G44" s="5">
        <v>304</v>
      </c>
      <c r="H44" s="5"/>
      <c r="I44" s="5">
        <v>100</v>
      </c>
      <c r="J44" s="67"/>
      <c r="K44" s="6">
        <v>300</v>
      </c>
    </row>
    <row r="45" spans="1:11" ht="28.5" customHeight="1">
      <c r="A45" s="26" t="s">
        <v>49</v>
      </c>
      <c r="B45" s="15" t="s">
        <v>17</v>
      </c>
      <c r="C45" s="15" t="s">
        <v>13</v>
      </c>
      <c r="D45" s="15" t="s">
        <v>22</v>
      </c>
      <c r="E45" s="15" t="s">
        <v>60</v>
      </c>
      <c r="F45" s="15"/>
      <c r="G45" s="5"/>
      <c r="H45" s="5"/>
      <c r="I45" s="5">
        <v>100</v>
      </c>
      <c r="J45" s="67"/>
      <c r="K45" s="6"/>
    </row>
    <row r="46" spans="1:11" ht="28.5" customHeight="1">
      <c r="A46" s="26" t="s">
        <v>53</v>
      </c>
      <c r="B46" s="15" t="s">
        <v>17</v>
      </c>
      <c r="C46" s="15" t="s">
        <v>13</v>
      </c>
      <c r="D46" s="15" t="s">
        <v>22</v>
      </c>
      <c r="E46" s="15" t="s">
        <v>60</v>
      </c>
      <c r="F46" s="15" t="s">
        <v>55</v>
      </c>
      <c r="G46" s="5"/>
      <c r="H46" s="5"/>
      <c r="I46" s="5">
        <v>100</v>
      </c>
      <c r="J46" s="67"/>
      <c r="K46" s="6"/>
    </row>
    <row r="47" spans="1:11" ht="26.25" customHeight="1">
      <c r="A47" s="26" t="s">
        <v>120</v>
      </c>
      <c r="B47" s="15" t="s">
        <v>17</v>
      </c>
      <c r="C47" s="15" t="s">
        <v>13</v>
      </c>
      <c r="D47" s="15" t="s">
        <v>22</v>
      </c>
      <c r="E47" s="15" t="s">
        <v>119</v>
      </c>
      <c r="F47" s="15"/>
      <c r="G47" s="5">
        <v>304</v>
      </c>
      <c r="H47" s="5"/>
      <c r="I47" s="5"/>
      <c r="J47" s="67"/>
      <c r="K47" s="6">
        <v>300</v>
      </c>
    </row>
    <row r="48" spans="1:11" ht="26.25" customHeight="1">
      <c r="A48" s="26" t="s">
        <v>53</v>
      </c>
      <c r="B48" s="15" t="s">
        <v>17</v>
      </c>
      <c r="C48" s="15" t="s">
        <v>13</v>
      </c>
      <c r="D48" s="15" t="s">
        <v>22</v>
      </c>
      <c r="E48" s="15" t="s">
        <v>119</v>
      </c>
      <c r="F48" s="15" t="s">
        <v>55</v>
      </c>
      <c r="G48" s="5">
        <v>304</v>
      </c>
      <c r="H48" s="5"/>
      <c r="I48" s="5"/>
      <c r="J48" s="67"/>
      <c r="K48" s="6">
        <v>300</v>
      </c>
    </row>
    <row r="49" spans="1:11" ht="26.25" customHeight="1">
      <c r="A49" s="25" t="s">
        <v>61</v>
      </c>
      <c r="B49" s="15" t="s">
        <v>17</v>
      </c>
      <c r="C49" s="15" t="s">
        <v>13</v>
      </c>
      <c r="D49" s="15" t="s">
        <v>14</v>
      </c>
      <c r="E49" s="15"/>
      <c r="F49" s="15"/>
      <c r="G49" s="5">
        <v>50</v>
      </c>
      <c r="H49" s="5">
        <v>22</v>
      </c>
      <c r="I49" s="5">
        <v>60</v>
      </c>
      <c r="J49" s="67">
        <v>60</v>
      </c>
      <c r="K49" s="6">
        <v>60</v>
      </c>
    </row>
    <row r="50" spans="1:11" ht="26.25" customHeight="1">
      <c r="A50" s="26" t="s">
        <v>23</v>
      </c>
      <c r="B50" s="15" t="s">
        <v>17</v>
      </c>
      <c r="C50" s="15" t="s">
        <v>13</v>
      </c>
      <c r="D50" s="15" t="s">
        <v>14</v>
      </c>
      <c r="E50" s="15" t="s">
        <v>63</v>
      </c>
      <c r="F50" s="15"/>
      <c r="G50" s="5">
        <v>50</v>
      </c>
      <c r="H50" s="5">
        <v>22</v>
      </c>
      <c r="I50" s="5">
        <v>60</v>
      </c>
      <c r="J50" s="67">
        <v>60</v>
      </c>
      <c r="K50" s="6">
        <v>60</v>
      </c>
    </row>
    <row r="51" spans="1:11" ht="26.25" customHeight="1">
      <c r="A51" s="26" t="s">
        <v>62</v>
      </c>
      <c r="B51" s="15" t="s">
        <v>17</v>
      </c>
      <c r="C51" s="15" t="s">
        <v>13</v>
      </c>
      <c r="D51" s="15" t="s">
        <v>14</v>
      </c>
      <c r="E51" s="15" t="s">
        <v>63</v>
      </c>
      <c r="F51" s="15" t="s">
        <v>64</v>
      </c>
      <c r="G51" s="5">
        <v>50</v>
      </c>
      <c r="H51" s="5"/>
      <c r="I51" s="5">
        <v>60</v>
      </c>
      <c r="J51" s="67">
        <v>60</v>
      </c>
      <c r="K51" s="6">
        <v>60</v>
      </c>
    </row>
    <row r="52" spans="1:11" ht="26.25" customHeight="1">
      <c r="A52" s="26" t="s">
        <v>142</v>
      </c>
      <c r="B52" s="15" t="s">
        <v>17</v>
      </c>
      <c r="C52" s="15" t="s">
        <v>13</v>
      </c>
      <c r="D52" s="15" t="s">
        <v>14</v>
      </c>
      <c r="E52" s="15" t="s">
        <v>63</v>
      </c>
      <c r="F52" s="15" t="s">
        <v>141</v>
      </c>
      <c r="G52" s="5"/>
      <c r="H52" s="5">
        <v>22</v>
      </c>
      <c r="I52" s="5"/>
      <c r="J52" s="67"/>
      <c r="K52" s="6"/>
    </row>
    <row r="53" spans="1:11" ht="26.25" customHeight="1">
      <c r="A53" s="26" t="s">
        <v>142</v>
      </c>
      <c r="B53" s="15" t="s">
        <v>17</v>
      </c>
      <c r="C53" s="15" t="s">
        <v>13</v>
      </c>
      <c r="D53" s="15" t="s">
        <v>149</v>
      </c>
      <c r="E53" s="15" t="s">
        <v>63</v>
      </c>
      <c r="F53" s="15"/>
      <c r="G53" s="5"/>
      <c r="H53" s="5">
        <v>10</v>
      </c>
      <c r="I53" s="5"/>
      <c r="J53" s="67"/>
      <c r="K53" s="6"/>
    </row>
    <row r="54" spans="1:11" ht="26.25" customHeight="1">
      <c r="A54" s="26" t="s">
        <v>62</v>
      </c>
      <c r="B54" s="15" t="s">
        <v>17</v>
      </c>
      <c r="C54" s="15" t="s">
        <v>13</v>
      </c>
      <c r="D54" s="15" t="s">
        <v>149</v>
      </c>
      <c r="E54" s="15" t="s">
        <v>63</v>
      </c>
      <c r="F54" s="15" t="s">
        <v>64</v>
      </c>
      <c r="G54" s="5"/>
      <c r="H54" s="5">
        <v>10</v>
      </c>
      <c r="I54" s="5"/>
      <c r="J54" s="67"/>
      <c r="K54" s="6"/>
    </row>
    <row r="55" spans="1:11" ht="26.25" customHeight="1">
      <c r="A55" s="52" t="s">
        <v>65</v>
      </c>
      <c r="B55" s="53" t="s">
        <v>17</v>
      </c>
      <c r="C55" s="53" t="s">
        <v>18</v>
      </c>
      <c r="D55" s="53"/>
      <c r="E55" s="53"/>
      <c r="F55" s="53"/>
      <c r="G55" s="54">
        <f>SUM(G56)</f>
        <v>163</v>
      </c>
      <c r="H55" s="54">
        <f>SUM(H56)</f>
        <v>167.1</v>
      </c>
      <c r="I55" s="54">
        <f>SUM(I56)</f>
        <v>174.2</v>
      </c>
      <c r="J55" s="54">
        <f>SUM(J56)</f>
        <v>174.2</v>
      </c>
      <c r="K55" s="77">
        <f>SUM(K56)</f>
        <v>174.2</v>
      </c>
    </row>
    <row r="56" spans="1:11" ht="26.25" customHeight="1">
      <c r="A56" s="25" t="s">
        <v>66</v>
      </c>
      <c r="B56" s="15" t="s">
        <v>17</v>
      </c>
      <c r="C56" s="15" t="s">
        <v>18</v>
      </c>
      <c r="D56" s="15" t="s">
        <v>24</v>
      </c>
      <c r="E56" s="15"/>
      <c r="F56" s="15"/>
      <c r="G56" s="5">
        <v>163</v>
      </c>
      <c r="H56" s="5">
        <v>167.1</v>
      </c>
      <c r="I56" s="5">
        <v>174.2</v>
      </c>
      <c r="J56" s="5">
        <v>174.2</v>
      </c>
      <c r="K56" s="5">
        <v>174.2</v>
      </c>
    </row>
    <row r="57" spans="1:11" ht="53.25" customHeight="1">
      <c r="A57" s="26" t="s">
        <v>25</v>
      </c>
      <c r="B57" s="15" t="s">
        <v>17</v>
      </c>
      <c r="C57" s="15" t="s">
        <v>18</v>
      </c>
      <c r="D57" s="15" t="s">
        <v>24</v>
      </c>
      <c r="E57" s="15" t="s">
        <v>67</v>
      </c>
      <c r="F57" s="15"/>
      <c r="G57" s="5">
        <v>163</v>
      </c>
      <c r="H57" s="5">
        <v>167.1</v>
      </c>
      <c r="I57" s="5">
        <v>174.2</v>
      </c>
      <c r="J57" s="5">
        <v>174.2</v>
      </c>
      <c r="K57" s="5">
        <v>174.2</v>
      </c>
    </row>
    <row r="58" spans="1:11" ht="28.5" customHeight="1">
      <c r="A58" s="26" t="s">
        <v>53</v>
      </c>
      <c r="B58" s="15" t="s">
        <v>17</v>
      </c>
      <c r="C58" s="15" t="s">
        <v>18</v>
      </c>
      <c r="D58" s="15" t="s">
        <v>24</v>
      </c>
      <c r="E58" s="15" t="s">
        <v>67</v>
      </c>
      <c r="F58" s="15" t="s">
        <v>55</v>
      </c>
      <c r="G58" s="5">
        <v>163</v>
      </c>
      <c r="H58" s="5">
        <v>167.1</v>
      </c>
      <c r="I58" s="5">
        <v>174.2</v>
      </c>
      <c r="J58" s="5">
        <v>174.2</v>
      </c>
      <c r="K58" s="5">
        <v>174.2</v>
      </c>
    </row>
    <row r="59" spans="1:11" ht="46.5" customHeight="1">
      <c r="A59" s="52" t="s">
        <v>68</v>
      </c>
      <c r="B59" s="53" t="s">
        <v>17</v>
      </c>
      <c r="C59" s="53" t="s">
        <v>24</v>
      </c>
      <c r="D59" s="53"/>
      <c r="E59" s="53"/>
      <c r="F59" s="53"/>
      <c r="G59" s="54">
        <f>SUM(G60+G63)</f>
        <v>94.7</v>
      </c>
      <c r="H59" s="54">
        <f>SUM(H60+H63)</f>
        <v>192.9</v>
      </c>
      <c r="I59" s="54">
        <f>SUM(I60+I63)</f>
        <v>200.1</v>
      </c>
      <c r="J59" s="54">
        <f>SUM(J60+J63)</f>
        <v>200.1</v>
      </c>
      <c r="K59" s="77">
        <f>SUM(K60+K63)</f>
        <v>200.1</v>
      </c>
    </row>
    <row r="60" spans="1:11" ht="70.5" customHeight="1">
      <c r="A60" s="25" t="s">
        <v>41</v>
      </c>
      <c r="B60" s="15" t="s">
        <v>17</v>
      </c>
      <c r="C60" s="15" t="s">
        <v>24</v>
      </c>
      <c r="D60" s="15" t="s">
        <v>26</v>
      </c>
      <c r="E60" s="15"/>
      <c r="F60" s="15"/>
      <c r="G60" s="22"/>
      <c r="H60" s="22">
        <v>192.9</v>
      </c>
      <c r="I60" s="22">
        <v>200.1</v>
      </c>
      <c r="J60" s="22">
        <v>200.1</v>
      </c>
      <c r="K60" s="22">
        <v>200.1</v>
      </c>
    </row>
    <row r="61" spans="1:11" ht="27.75" customHeight="1">
      <c r="A61" s="26" t="s">
        <v>69</v>
      </c>
      <c r="B61" s="15" t="s">
        <v>17</v>
      </c>
      <c r="C61" s="15" t="s">
        <v>24</v>
      </c>
      <c r="D61" s="15" t="s">
        <v>26</v>
      </c>
      <c r="E61" s="15" t="s">
        <v>150</v>
      </c>
      <c r="F61" s="15"/>
      <c r="G61" s="22"/>
      <c r="H61" s="22">
        <v>192.9</v>
      </c>
      <c r="I61" s="22">
        <v>200.1</v>
      </c>
      <c r="J61" s="22">
        <v>200.1</v>
      </c>
      <c r="K61" s="22">
        <v>200.1</v>
      </c>
    </row>
    <row r="62" spans="1:11" ht="30.75" customHeight="1">
      <c r="A62" s="26" t="s">
        <v>53</v>
      </c>
      <c r="B62" s="15" t="s">
        <v>17</v>
      </c>
      <c r="C62" s="15" t="s">
        <v>24</v>
      </c>
      <c r="D62" s="15" t="s">
        <v>26</v>
      </c>
      <c r="E62" s="15" t="s">
        <v>150</v>
      </c>
      <c r="F62" s="15" t="s">
        <v>55</v>
      </c>
      <c r="G62" s="22"/>
      <c r="H62" s="22">
        <v>192.9</v>
      </c>
      <c r="I62" s="22">
        <v>200.1</v>
      </c>
      <c r="J62" s="22">
        <v>200.1</v>
      </c>
      <c r="K62" s="22">
        <v>200.1</v>
      </c>
    </row>
    <row r="63" spans="1:11" ht="24.75" customHeight="1">
      <c r="A63" s="25" t="s">
        <v>27</v>
      </c>
      <c r="B63" s="15" t="s">
        <v>17</v>
      </c>
      <c r="C63" s="15" t="s">
        <v>24</v>
      </c>
      <c r="D63" s="15" t="s">
        <v>26</v>
      </c>
      <c r="E63" s="15"/>
      <c r="F63" s="15"/>
      <c r="G63" s="22">
        <v>94.7</v>
      </c>
      <c r="H63" s="22"/>
      <c r="I63" s="22"/>
      <c r="J63" s="22"/>
      <c r="K63" s="23"/>
    </row>
    <row r="64" spans="1:11" ht="24.75" customHeight="1">
      <c r="A64" s="26" t="s">
        <v>69</v>
      </c>
      <c r="B64" s="15" t="s">
        <v>17</v>
      </c>
      <c r="C64" s="15" t="s">
        <v>24</v>
      </c>
      <c r="D64" s="15" t="s">
        <v>26</v>
      </c>
      <c r="E64" s="15" t="s">
        <v>70</v>
      </c>
      <c r="F64" s="15"/>
      <c r="G64" s="22">
        <v>94.7</v>
      </c>
      <c r="H64" s="22"/>
      <c r="I64" s="22"/>
      <c r="J64" s="22"/>
      <c r="K64" s="23"/>
    </row>
    <row r="65" spans="1:11" ht="24.75" customHeight="1">
      <c r="A65" s="26" t="s">
        <v>53</v>
      </c>
      <c r="B65" s="15" t="s">
        <v>17</v>
      </c>
      <c r="C65" s="15" t="s">
        <v>24</v>
      </c>
      <c r="D65" s="15" t="s">
        <v>26</v>
      </c>
      <c r="E65" s="15" t="s">
        <v>70</v>
      </c>
      <c r="F65" s="15" t="s">
        <v>55</v>
      </c>
      <c r="G65" s="22">
        <v>94.7</v>
      </c>
      <c r="H65" s="22"/>
      <c r="I65" s="22"/>
      <c r="J65" s="22"/>
      <c r="K65" s="23"/>
    </row>
    <row r="66" spans="1:11" ht="24.75" customHeight="1">
      <c r="A66" s="52" t="s">
        <v>71</v>
      </c>
      <c r="B66" s="53" t="s">
        <v>17</v>
      </c>
      <c r="C66" s="53" t="s">
        <v>20</v>
      </c>
      <c r="D66" s="53"/>
      <c r="E66" s="53"/>
      <c r="F66" s="53"/>
      <c r="G66" s="54">
        <f>SUM(G67,G72,G81,)</f>
        <v>1590</v>
      </c>
      <c r="H66" s="54">
        <f>SUM(H67,H72,H81,)</f>
        <v>2003.9</v>
      </c>
      <c r="I66" s="54">
        <f>SUM(I67,I72,I81,)</f>
        <v>1583</v>
      </c>
      <c r="J66" s="54">
        <f>SUM(J67,J72,J81,)</f>
        <v>1583</v>
      </c>
      <c r="K66" s="54">
        <f>SUM(K67,K72,K81,)</f>
        <v>1583</v>
      </c>
    </row>
    <row r="67" spans="1:11" ht="34.5" customHeight="1">
      <c r="A67" s="72" t="s">
        <v>51</v>
      </c>
      <c r="B67" s="73" t="s">
        <v>17</v>
      </c>
      <c r="C67" s="73" t="s">
        <v>20</v>
      </c>
      <c r="D67" s="73" t="s">
        <v>13</v>
      </c>
      <c r="E67" s="73"/>
      <c r="F67" s="73"/>
      <c r="G67" s="22"/>
      <c r="H67" s="75">
        <f>SUM(H68,H70)</f>
        <v>0</v>
      </c>
      <c r="I67" s="22"/>
      <c r="J67" s="22"/>
      <c r="K67" s="23"/>
    </row>
    <row r="68" spans="1:11" ht="60.75" customHeight="1">
      <c r="A68" s="74" t="s">
        <v>108</v>
      </c>
      <c r="B68" s="73" t="s">
        <v>17</v>
      </c>
      <c r="C68" s="73" t="s">
        <v>20</v>
      </c>
      <c r="D68" s="73" t="s">
        <v>13</v>
      </c>
      <c r="E68" s="73" t="s">
        <v>106</v>
      </c>
      <c r="F68" s="73"/>
      <c r="G68" s="22"/>
      <c r="H68" s="22"/>
      <c r="I68" s="22"/>
      <c r="J68" s="22"/>
      <c r="K68" s="23"/>
    </row>
    <row r="69" spans="1:11" ht="24.75" customHeight="1">
      <c r="A69" s="26" t="s">
        <v>53</v>
      </c>
      <c r="B69" s="73" t="s">
        <v>17</v>
      </c>
      <c r="C69" s="73" t="s">
        <v>20</v>
      </c>
      <c r="D69" s="73" t="s">
        <v>13</v>
      </c>
      <c r="E69" s="73" t="s">
        <v>106</v>
      </c>
      <c r="F69" s="73" t="s">
        <v>55</v>
      </c>
      <c r="G69" s="22"/>
      <c r="H69" s="22"/>
      <c r="I69" s="22"/>
      <c r="J69" s="22"/>
      <c r="K69" s="23"/>
    </row>
    <row r="70" spans="1:11" ht="60.75" customHeight="1">
      <c r="A70" s="74" t="s">
        <v>109</v>
      </c>
      <c r="B70" s="73" t="s">
        <v>17</v>
      </c>
      <c r="C70" s="73" t="s">
        <v>20</v>
      </c>
      <c r="D70" s="73" t="s">
        <v>13</v>
      </c>
      <c r="E70" s="73" t="s">
        <v>107</v>
      </c>
      <c r="F70" s="73"/>
      <c r="G70" s="22"/>
      <c r="H70" s="75"/>
      <c r="I70" s="22"/>
      <c r="J70" s="22"/>
      <c r="K70" s="23"/>
    </row>
    <row r="71" spans="1:11" ht="24.75" customHeight="1">
      <c r="A71" s="26" t="s">
        <v>53</v>
      </c>
      <c r="B71" s="73" t="s">
        <v>17</v>
      </c>
      <c r="C71" s="73" t="s">
        <v>20</v>
      </c>
      <c r="D71" s="73" t="s">
        <v>13</v>
      </c>
      <c r="E71" s="73" t="s">
        <v>107</v>
      </c>
      <c r="F71" s="73" t="s">
        <v>55</v>
      </c>
      <c r="G71" s="22"/>
      <c r="H71" s="75"/>
      <c r="I71" s="22"/>
      <c r="J71" s="22"/>
      <c r="K71" s="23"/>
    </row>
    <row r="72" spans="1:11" ht="20.25" customHeight="1">
      <c r="A72" s="25" t="s">
        <v>29</v>
      </c>
      <c r="B72" s="15" t="s">
        <v>17</v>
      </c>
      <c r="C72" s="15" t="s">
        <v>20</v>
      </c>
      <c r="D72" s="15" t="s">
        <v>28</v>
      </c>
      <c r="E72" s="15"/>
      <c r="F72" s="15"/>
      <c r="G72" s="75">
        <f>SUM(G76,G78,G73)</f>
        <v>1310.1</v>
      </c>
      <c r="H72" s="75">
        <f>SUM(H76,H78,H73)</f>
        <v>2003.9</v>
      </c>
      <c r="I72" s="75">
        <f>SUM(I76,I78,I73)</f>
        <v>1583</v>
      </c>
      <c r="J72" s="75">
        <f>SUM(J76,J78,J73)</f>
        <v>1583</v>
      </c>
      <c r="K72" s="75">
        <f>SUM(K76,K78,K73)</f>
        <v>1583</v>
      </c>
    </row>
    <row r="73" spans="1:11" ht="25.5" customHeight="1">
      <c r="A73" s="26" t="s">
        <v>139</v>
      </c>
      <c r="B73" s="15" t="s">
        <v>17</v>
      </c>
      <c r="C73" s="15" t="s">
        <v>20</v>
      </c>
      <c r="D73" s="15" t="s">
        <v>28</v>
      </c>
      <c r="E73" s="15" t="s">
        <v>138</v>
      </c>
      <c r="F73" s="15"/>
      <c r="G73" s="22"/>
      <c r="H73" s="75">
        <v>880.9</v>
      </c>
      <c r="I73" s="75">
        <v>530</v>
      </c>
      <c r="J73" s="75">
        <v>530</v>
      </c>
      <c r="K73" s="75">
        <v>530</v>
      </c>
    </row>
    <row r="74" spans="1:11" ht="32.25" customHeight="1">
      <c r="A74" s="26" t="s">
        <v>53</v>
      </c>
      <c r="B74" s="15" t="s">
        <v>17</v>
      </c>
      <c r="C74" s="15" t="s">
        <v>20</v>
      </c>
      <c r="D74" s="15" t="s">
        <v>28</v>
      </c>
      <c r="E74" s="15" t="s">
        <v>138</v>
      </c>
      <c r="F74" s="15" t="s">
        <v>55</v>
      </c>
      <c r="G74" s="22"/>
      <c r="H74" s="75">
        <v>880.9</v>
      </c>
      <c r="I74" s="75">
        <v>530</v>
      </c>
      <c r="J74" s="75">
        <v>530</v>
      </c>
      <c r="K74" s="75">
        <v>530</v>
      </c>
    </row>
    <row r="75" spans="1:11" ht="43.5" customHeight="1">
      <c r="A75" s="26" t="s">
        <v>133</v>
      </c>
      <c r="B75" s="15" t="s">
        <v>17</v>
      </c>
      <c r="C75" s="15" t="s">
        <v>20</v>
      </c>
      <c r="D75" s="15" t="s">
        <v>28</v>
      </c>
      <c r="E75" s="15" t="s">
        <v>132</v>
      </c>
      <c r="F75" s="15"/>
      <c r="G75" s="22">
        <v>700</v>
      </c>
      <c r="H75" s="75">
        <v>1123</v>
      </c>
      <c r="I75" s="22">
        <v>1053</v>
      </c>
      <c r="J75" s="22">
        <v>1053</v>
      </c>
      <c r="K75" s="22">
        <v>1053</v>
      </c>
    </row>
    <row r="76" spans="1:11" ht="30.75" customHeight="1">
      <c r="A76" s="26" t="s">
        <v>53</v>
      </c>
      <c r="B76" s="15" t="s">
        <v>17</v>
      </c>
      <c r="C76" s="15" t="s">
        <v>20</v>
      </c>
      <c r="D76" s="15" t="s">
        <v>28</v>
      </c>
      <c r="E76" s="15" t="s">
        <v>132</v>
      </c>
      <c r="F76" s="15" t="s">
        <v>55</v>
      </c>
      <c r="G76" s="22">
        <v>700</v>
      </c>
      <c r="H76" s="75">
        <v>1123</v>
      </c>
      <c r="I76" s="22">
        <v>1053</v>
      </c>
      <c r="J76" s="22">
        <v>1053</v>
      </c>
      <c r="K76" s="22">
        <v>1053</v>
      </c>
    </row>
    <row r="77" spans="1:11" ht="37.5" customHeight="1">
      <c r="A77" s="25" t="s">
        <v>134</v>
      </c>
      <c r="B77" s="15" t="s">
        <v>17</v>
      </c>
      <c r="C77" s="15" t="s">
        <v>20</v>
      </c>
      <c r="D77" s="15" t="s">
        <v>28</v>
      </c>
      <c r="E77" s="15" t="s">
        <v>131</v>
      </c>
      <c r="F77" s="15"/>
      <c r="G77" s="22">
        <v>610.1</v>
      </c>
      <c r="H77" s="75"/>
      <c r="I77" s="22"/>
      <c r="J77" s="22"/>
      <c r="K77" s="23"/>
    </row>
    <row r="78" spans="1:11" ht="30" customHeight="1">
      <c r="A78" s="26" t="s">
        <v>53</v>
      </c>
      <c r="B78" s="15" t="s">
        <v>17</v>
      </c>
      <c r="C78" s="15" t="s">
        <v>20</v>
      </c>
      <c r="D78" s="15" t="s">
        <v>28</v>
      </c>
      <c r="E78" s="15" t="s">
        <v>131</v>
      </c>
      <c r="F78" s="15" t="s">
        <v>55</v>
      </c>
      <c r="G78" s="22">
        <v>610.1</v>
      </c>
      <c r="H78" s="75"/>
      <c r="I78" s="22"/>
      <c r="J78" s="22"/>
      <c r="K78" s="23"/>
    </row>
    <row r="79" spans="1:11" ht="27" customHeight="1">
      <c r="A79" s="26" t="s">
        <v>72</v>
      </c>
      <c r="B79" s="15" t="s">
        <v>17</v>
      </c>
      <c r="C79" s="15" t="s">
        <v>20</v>
      </c>
      <c r="D79" s="15" t="s">
        <v>28</v>
      </c>
      <c r="E79" s="15" t="s">
        <v>99</v>
      </c>
      <c r="F79" s="15"/>
      <c r="G79" s="22"/>
      <c r="H79" s="75"/>
      <c r="I79" s="22"/>
      <c r="J79" s="22"/>
      <c r="K79" s="23"/>
    </row>
    <row r="80" spans="1:11" ht="28.5" customHeight="1">
      <c r="A80" s="26" t="s">
        <v>53</v>
      </c>
      <c r="B80" s="15" t="s">
        <v>17</v>
      </c>
      <c r="C80" s="15" t="s">
        <v>20</v>
      </c>
      <c r="D80" s="15" t="s">
        <v>28</v>
      </c>
      <c r="E80" s="15" t="s">
        <v>99</v>
      </c>
      <c r="F80" s="15" t="s">
        <v>55</v>
      </c>
      <c r="G80" s="22"/>
      <c r="H80" s="22"/>
      <c r="I80" s="22"/>
      <c r="J80" s="22"/>
      <c r="K80" s="23"/>
    </row>
    <row r="81" spans="1:11" ht="31.5" customHeight="1">
      <c r="A81" s="25" t="s">
        <v>46</v>
      </c>
      <c r="B81" s="15" t="s">
        <v>17</v>
      </c>
      <c r="C81" s="15" t="s">
        <v>20</v>
      </c>
      <c r="D81" s="15" t="s">
        <v>15</v>
      </c>
      <c r="E81" s="15"/>
      <c r="F81" s="15"/>
      <c r="G81" s="22">
        <v>279.9</v>
      </c>
      <c r="H81" s="22"/>
      <c r="I81" s="22"/>
      <c r="J81" s="22"/>
      <c r="K81" s="23"/>
    </row>
    <row r="82" spans="1:11" ht="41.25" customHeight="1">
      <c r="A82" s="26" t="s">
        <v>73</v>
      </c>
      <c r="B82" s="15" t="s">
        <v>17</v>
      </c>
      <c r="C82" s="15" t="s">
        <v>20</v>
      </c>
      <c r="D82" s="15" t="s">
        <v>15</v>
      </c>
      <c r="E82" s="15" t="s">
        <v>74</v>
      </c>
      <c r="F82" s="15"/>
      <c r="G82" s="22">
        <v>28</v>
      </c>
      <c r="H82" s="22"/>
      <c r="I82" s="22"/>
      <c r="J82" s="22"/>
      <c r="K82" s="23"/>
    </row>
    <row r="83" spans="1:11" ht="31.5" customHeight="1">
      <c r="A83" s="26" t="s">
        <v>53</v>
      </c>
      <c r="B83" s="15" t="s">
        <v>17</v>
      </c>
      <c r="C83" s="15" t="s">
        <v>20</v>
      </c>
      <c r="D83" s="15" t="s">
        <v>15</v>
      </c>
      <c r="E83" s="15" t="s">
        <v>74</v>
      </c>
      <c r="F83" s="15" t="s">
        <v>55</v>
      </c>
      <c r="G83" s="22">
        <v>28</v>
      </c>
      <c r="H83" s="22"/>
      <c r="I83" s="22"/>
      <c r="J83" s="22"/>
      <c r="K83" s="23"/>
    </row>
    <row r="84" spans="1:11" ht="42.75" customHeight="1">
      <c r="A84" s="26" t="s">
        <v>90</v>
      </c>
      <c r="B84" s="15" t="s">
        <v>17</v>
      </c>
      <c r="C84" s="15" t="s">
        <v>20</v>
      </c>
      <c r="D84" s="15" t="s">
        <v>15</v>
      </c>
      <c r="E84" s="15" t="s">
        <v>89</v>
      </c>
      <c r="F84" s="15"/>
      <c r="G84" s="22">
        <v>251.9</v>
      </c>
      <c r="H84" s="22"/>
      <c r="I84" s="22"/>
      <c r="J84" s="22"/>
      <c r="K84" s="23"/>
    </row>
    <row r="85" spans="1:11" ht="31.5" customHeight="1">
      <c r="A85" s="26" t="s">
        <v>53</v>
      </c>
      <c r="B85" s="15" t="s">
        <v>17</v>
      </c>
      <c r="C85" s="15" t="s">
        <v>20</v>
      </c>
      <c r="D85" s="15" t="s">
        <v>15</v>
      </c>
      <c r="E85" s="15" t="s">
        <v>89</v>
      </c>
      <c r="F85" s="15" t="s">
        <v>55</v>
      </c>
      <c r="G85" s="22">
        <v>251.9</v>
      </c>
      <c r="H85" s="22"/>
      <c r="I85" s="22"/>
      <c r="J85" s="22"/>
      <c r="K85" s="23"/>
    </row>
    <row r="86" spans="1:11" ht="31.5" customHeight="1">
      <c r="A86" s="52" t="s">
        <v>75</v>
      </c>
      <c r="B86" s="53" t="s">
        <v>17</v>
      </c>
      <c r="C86" s="53" t="s">
        <v>30</v>
      </c>
      <c r="D86" s="53"/>
      <c r="E86" s="53"/>
      <c r="F86" s="53"/>
      <c r="G86" s="54">
        <f>SUM(G87,G92,G95)</f>
        <v>1846.6999999999998</v>
      </c>
      <c r="H86" s="54">
        <f>SUM(H87,H92,H95)</f>
        <v>2731.952</v>
      </c>
      <c r="I86" s="54">
        <f>SUM(I87,I92,I95)</f>
        <v>2674.6</v>
      </c>
      <c r="J86" s="54">
        <f>SUM(J87,J92,J95)</f>
        <v>2674.6</v>
      </c>
      <c r="K86" s="77">
        <f>SUM(K87,K92,K95)</f>
        <v>2674.6</v>
      </c>
    </row>
    <row r="87" spans="1:11" ht="20.25" customHeight="1">
      <c r="A87" s="25" t="s">
        <v>31</v>
      </c>
      <c r="B87" s="15" t="s">
        <v>17</v>
      </c>
      <c r="C87" s="15" t="s">
        <v>30</v>
      </c>
      <c r="D87" s="15" t="s">
        <v>13</v>
      </c>
      <c r="E87" s="15"/>
      <c r="F87" s="15"/>
      <c r="G87" s="22"/>
      <c r="H87" s="22">
        <f>SUM(H88,H89,H91)</f>
        <v>3.5</v>
      </c>
      <c r="I87" s="22">
        <f>SUM(I88,I89,I91)</f>
        <v>757.6</v>
      </c>
      <c r="J87" s="22">
        <f>SUM(J88,J89,J91)</f>
        <v>757.6</v>
      </c>
      <c r="K87" s="22">
        <f>SUM(K88,K89,K91)</f>
        <v>757.6</v>
      </c>
    </row>
    <row r="88" spans="1:11" ht="91.5" customHeight="1">
      <c r="A88" s="25" t="s">
        <v>95</v>
      </c>
      <c r="B88" s="15" t="s">
        <v>17</v>
      </c>
      <c r="C88" s="15" t="s">
        <v>30</v>
      </c>
      <c r="D88" s="15" t="s">
        <v>13</v>
      </c>
      <c r="E88" s="15" t="s">
        <v>93</v>
      </c>
      <c r="F88" s="15"/>
      <c r="G88" s="22"/>
      <c r="H88" s="22"/>
      <c r="I88" s="22"/>
      <c r="J88" s="22"/>
      <c r="K88" s="23"/>
    </row>
    <row r="89" spans="1:11" ht="28.5" customHeight="1">
      <c r="A89" s="26" t="s">
        <v>53</v>
      </c>
      <c r="B89" s="15" t="s">
        <v>17</v>
      </c>
      <c r="C89" s="15" t="s">
        <v>30</v>
      </c>
      <c r="D89" s="15" t="s">
        <v>13</v>
      </c>
      <c r="E89" s="15" t="s">
        <v>94</v>
      </c>
      <c r="F89" s="15"/>
      <c r="G89" s="22"/>
      <c r="H89" s="22"/>
      <c r="I89" s="22"/>
      <c r="J89" s="22"/>
      <c r="K89" s="23"/>
    </row>
    <row r="90" spans="1:11" ht="66" customHeight="1">
      <c r="A90" s="26" t="s">
        <v>76</v>
      </c>
      <c r="B90" s="15" t="s">
        <v>17</v>
      </c>
      <c r="C90" s="15" t="s">
        <v>30</v>
      </c>
      <c r="D90" s="15" t="s">
        <v>13</v>
      </c>
      <c r="E90" s="15" t="s">
        <v>112</v>
      </c>
      <c r="F90" s="15"/>
      <c r="G90" s="22"/>
      <c r="H90" s="22">
        <v>3.5</v>
      </c>
      <c r="I90" s="22">
        <v>757.6</v>
      </c>
      <c r="J90" s="22">
        <v>757.6</v>
      </c>
      <c r="K90" s="22">
        <v>757.6</v>
      </c>
    </row>
    <row r="91" spans="1:11" ht="26.25" customHeight="1">
      <c r="A91" s="26" t="s">
        <v>53</v>
      </c>
      <c r="B91" s="15" t="s">
        <v>17</v>
      </c>
      <c r="C91" s="15" t="s">
        <v>30</v>
      </c>
      <c r="D91" s="15" t="s">
        <v>13</v>
      </c>
      <c r="E91" s="15" t="s">
        <v>112</v>
      </c>
      <c r="F91" s="15" t="s">
        <v>55</v>
      </c>
      <c r="G91" s="22"/>
      <c r="H91" s="22">
        <v>3.5</v>
      </c>
      <c r="I91" s="22">
        <v>757.6</v>
      </c>
      <c r="J91" s="22">
        <v>757.6</v>
      </c>
      <c r="K91" s="22">
        <v>757.6</v>
      </c>
    </row>
    <row r="92" spans="1:11" ht="26.25" customHeight="1">
      <c r="A92" s="26" t="s">
        <v>96</v>
      </c>
      <c r="B92" s="15" t="s">
        <v>17</v>
      </c>
      <c r="C92" s="15" t="s">
        <v>30</v>
      </c>
      <c r="D92" s="15" t="s">
        <v>18</v>
      </c>
      <c r="E92" s="15"/>
      <c r="F92" s="15"/>
      <c r="G92" s="22"/>
      <c r="H92" s="22">
        <v>300</v>
      </c>
      <c r="I92" s="22"/>
      <c r="J92" s="22"/>
      <c r="K92" s="23"/>
    </row>
    <row r="93" spans="1:11" ht="26.25" customHeight="1">
      <c r="A93" s="26" t="s">
        <v>142</v>
      </c>
      <c r="B93" s="15" t="s">
        <v>17</v>
      </c>
      <c r="C93" s="15" t="s">
        <v>30</v>
      </c>
      <c r="D93" s="15" t="s">
        <v>18</v>
      </c>
      <c r="E93" s="15" t="s">
        <v>63</v>
      </c>
      <c r="F93" s="15"/>
      <c r="G93" s="22"/>
      <c r="H93" s="22">
        <v>300</v>
      </c>
      <c r="I93" s="22"/>
      <c r="J93" s="22"/>
      <c r="K93" s="23"/>
    </row>
    <row r="94" spans="1:11" ht="26.25" customHeight="1">
      <c r="A94" s="26" t="s">
        <v>62</v>
      </c>
      <c r="B94" s="15" t="s">
        <v>17</v>
      </c>
      <c r="C94" s="15" t="s">
        <v>30</v>
      </c>
      <c r="D94" s="15" t="s">
        <v>18</v>
      </c>
      <c r="E94" s="15" t="s">
        <v>63</v>
      </c>
      <c r="F94" s="15" t="s">
        <v>64</v>
      </c>
      <c r="G94" s="22"/>
      <c r="H94" s="22">
        <v>300</v>
      </c>
      <c r="I94" s="22"/>
      <c r="J94" s="22"/>
      <c r="K94" s="23"/>
    </row>
    <row r="95" spans="1:11" ht="25.5" customHeight="1">
      <c r="A95" s="62" t="s">
        <v>32</v>
      </c>
      <c r="B95" s="63" t="s">
        <v>17</v>
      </c>
      <c r="C95" s="63" t="s">
        <v>30</v>
      </c>
      <c r="D95" s="63" t="s">
        <v>24</v>
      </c>
      <c r="E95" s="63"/>
      <c r="F95" s="63"/>
      <c r="G95" s="64">
        <f>SUM(G98,G100,G102,G104,G106,G110+G112+G108)</f>
        <v>1846.6999999999998</v>
      </c>
      <c r="H95" s="64">
        <f>SUM(H98,H100,H102,H104,H106,H110+H112+H108+H96)</f>
        <v>2428.452</v>
      </c>
      <c r="I95" s="64">
        <f>SUM(I98,I100,I102,I104,I106,I110+I112+I108,I96)</f>
        <v>1917</v>
      </c>
      <c r="J95" s="64">
        <f>SUM(J98,J100,J102,J104,J106,J110+J112+J108)</f>
        <v>1917</v>
      </c>
      <c r="K95" s="64">
        <f>SUM(K98,K100,K102,K104,K106,K110+K112+K108)</f>
        <v>1917</v>
      </c>
    </row>
    <row r="96" spans="1:11" ht="40.5" customHeight="1">
      <c r="A96" s="87" t="s">
        <v>143</v>
      </c>
      <c r="B96" s="15" t="s">
        <v>17</v>
      </c>
      <c r="C96" s="15" t="s">
        <v>30</v>
      </c>
      <c r="D96" s="15" t="s">
        <v>24</v>
      </c>
      <c r="E96" s="73" t="s">
        <v>140</v>
      </c>
      <c r="F96" s="73"/>
      <c r="G96" s="22"/>
      <c r="H96" s="22">
        <v>993.3</v>
      </c>
      <c r="I96" s="22"/>
      <c r="J96" s="22"/>
      <c r="K96" s="22"/>
    </row>
    <row r="97" spans="1:11" ht="25.5" customHeight="1">
      <c r="A97" s="87" t="s">
        <v>62</v>
      </c>
      <c r="B97" s="15" t="s">
        <v>17</v>
      </c>
      <c r="C97" s="15" t="s">
        <v>30</v>
      </c>
      <c r="D97" s="15" t="s">
        <v>24</v>
      </c>
      <c r="E97" s="73" t="s">
        <v>140</v>
      </c>
      <c r="F97" s="73" t="s">
        <v>64</v>
      </c>
      <c r="G97" s="22"/>
      <c r="H97" s="22">
        <v>993.3</v>
      </c>
      <c r="I97" s="22"/>
      <c r="J97" s="22"/>
      <c r="K97" s="22"/>
    </row>
    <row r="98" spans="1:11" ht="23.25" customHeight="1">
      <c r="A98" s="28" t="s">
        <v>33</v>
      </c>
      <c r="B98" s="15" t="s">
        <v>17</v>
      </c>
      <c r="C98" s="15" t="s">
        <v>30</v>
      </c>
      <c r="D98" s="15" t="s">
        <v>24</v>
      </c>
      <c r="E98" s="15" t="s">
        <v>77</v>
      </c>
      <c r="F98" s="15"/>
      <c r="G98" s="5">
        <v>718.8</v>
      </c>
      <c r="H98" s="5">
        <v>675</v>
      </c>
      <c r="I98" s="22">
        <v>1200</v>
      </c>
      <c r="J98" s="22">
        <v>1200</v>
      </c>
      <c r="K98" s="22">
        <v>1200</v>
      </c>
    </row>
    <row r="99" spans="1:11" ht="28.5" customHeight="1">
      <c r="A99" s="26" t="s">
        <v>53</v>
      </c>
      <c r="B99" s="15" t="s">
        <v>17</v>
      </c>
      <c r="C99" s="15" t="s">
        <v>30</v>
      </c>
      <c r="D99" s="15" t="s">
        <v>24</v>
      </c>
      <c r="E99" s="15" t="s">
        <v>77</v>
      </c>
      <c r="F99" s="15" t="s">
        <v>55</v>
      </c>
      <c r="G99" s="5">
        <v>718.8</v>
      </c>
      <c r="H99" s="5">
        <v>675</v>
      </c>
      <c r="I99" s="5">
        <v>1200</v>
      </c>
      <c r="J99" s="5">
        <v>1200</v>
      </c>
      <c r="K99" s="5">
        <v>1200</v>
      </c>
    </row>
    <row r="100" spans="1:11" ht="52.5" customHeight="1">
      <c r="A100" s="28" t="s">
        <v>34</v>
      </c>
      <c r="B100" s="15" t="s">
        <v>17</v>
      </c>
      <c r="C100" s="15" t="s">
        <v>30</v>
      </c>
      <c r="D100" s="15" t="s">
        <v>24</v>
      </c>
      <c r="E100" s="15" t="s">
        <v>78</v>
      </c>
      <c r="F100" s="15"/>
      <c r="G100" s="22">
        <v>469.4</v>
      </c>
      <c r="H100" s="22"/>
      <c r="I100" s="22"/>
      <c r="J100" s="22"/>
      <c r="K100" s="22"/>
    </row>
    <row r="101" spans="1:11" ht="30" customHeight="1">
      <c r="A101" s="26" t="s">
        <v>53</v>
      </c>
      <c r="B101" s="15" t="s">
        <v>17</v>
      </c>
      <c r="C101" s="15" t="s">
        <v>30</v>
      </c>
      <c r="D101" s="15" t="s">
        <v>24</v>
      </c>
      <c r="E101" s="15" t="s">
        <v>78</v>
      </c>
      <c r="F101" s="15" t="s">
        <v>55</v>
      </c>
      <c r="G101" s="22">
        <v>469.4</v>
      </c>
      <c r="H101" s="22"/>
      <c r="I101" s="22"/>
      <c r="J101" s="22"/>
      <c r="K101" s="22"/>
    </row>
    <row r="102" spans="1:11" ht="22.5" customHeight="1">
      <c r="A102" s="29" t="s">
        <v>35</v>
      </c>
      <c r="B102" s="15" t="s">
        <v>17</v>
      </c>
      <c r="C102" s="15" t="s">
        <v>30</v>
      </c>
      <c r="D102" s="15" t="s">
        <v>24</v>
      </c>
      <c r="E102" s="15" t="s">
        <v>79</v>
      </c>
      <c r="F102" s="15"/>
      <c r="G102" s="5"/>
      <c r="H102" s="5">
        <v>20</v>
      </c>
      <c r="I102" s="5">
        <v>20</v>
      </c>
      <c r="J102" s="5">
        <v>20</v>
      </c>
      <c r="K102" s="5">
        <v>20</v>
      </c>
    </row>
    <row r="103" spans="1:11" ht="28.5" customHeight="1">
      <c r="A103" s="26" t="s">
        <v>53</v>
      </c>
      <c r="B103" s="15" t="s">
        <v>17</v>
      </c>
      <c r="C103" s="15" t="s">
        <v>30</v>
      </c>
      <c r="D103" s="15" t="s">
        <v>24</v>
      </c>
      <c r="E103" s="15" t="s">
        <v>79</v>
      </c>
      <c r="F103" s="15" t="s">
        <v>55</v>
      </c>
      <c r="G103" s="5"/>
      <c r="H103" s="5">
        <v>20</v>
      </c>
      <c r="I103" s="5">
        <v>20</v>
      </c>
      <c r="J103" s="5">
        <v>20</v>
      </c>
      <c r="K103" s="5">
        <v>20</v>
      </c>
    </row>
    <row r="104" spans="1:11" ht="28.5" customHeight="1">
      <c r="A104" s="28" t="s">
        <v>36</v>
      </c>
      <c r="B104" s="15" t="s">
        <v>17</v>
      </c>
      <c r="C104" s="15" t="s">
        <v>30</v>
      </c>
      <c r="D104" s="15" t="s">
        <v>24</v>
      </c>
      <c r="E104" s="15" t="s">
        <v>80</v>
      </c>
      <c r="F104" s="15"/>
      <c r="G104" s="5">
        <v>67.9</v>
      </c>
      <c r="H104" s="5">
        <v>97</v>
      </c>
      <c r="I104" s="5">
        <v>97</v>
      </c>
      <c r="J104" s="5">
        <v>97</v>
      </c>
      <c r="K104" s="5">
        <v>97</v>
      </c>
    </row>
    <row r="105" spans="1:11" ht="28.5" customHeight="1">
      <c r="A105" s="26" t="s">
        <v>53</v>
      </c>
      <c r="B105" s="15" t="s">
        <v>17</v>
      </c>
      <c r="C105" s="15" t="s">
        <v>30</v>
      </c>
      <c r="D105" s="15" t="s">
        <v>24</v>
      </c>
      <c r="E105" s="15" t="s">
        <v>80</v>
      </c>
      <c r="F105" s="15" t="s">
        <v>55</v>
      </c>
      <c r="G105" s="5">
        <v>67.9</v>
      </c>
      <c r="H105" s="5">
        <v>97</v>
      </c>
      <c r="I105" s="5">
        <v>97</v>
      </c>
      <c r="J105" s="5">
        <v>97</v>
      </c>
      <c r="K105" s="5">
        <v>97</v>
      </c>
    </row>
    <row r="106" spans="1:11" ht="37.5" customHeight="1">
      <c r="A106" s="28" t="s">
        <v>37</v>
      </c>
      <c r="B106" s="15" t="s">
        <v>17</v>
      </c>
      <c r="C106" s="15" t="s">
        <v>30</v>
      </c>
      <c r="D106" s="15" t="s">
        <v>24</v>
      </c>
      <c r="E106" s="15" t="s">
        <v>81</v>
      </c>
      <c r="F106" s="15"/>
      <c r="G106" s="5">
        <v>491.1</v>
      </c>
      <c r="H106" s="5">
        <v>643.152</v>
      </c>
      <c r="I106" s="22">
        <v>600</v>
      </c>
      <c r="J106" s="22">
        <v>600</v>
      </c>
      <c r="K106" s="22">
        <v>600</v>
      </c>
    </row>
    <row r="107" spans="1:11" ht="27.75" customHeight="1">
      <c r="A107" s="26" t="s">
        <v>53</v>
      </c>
      <c r="B107" s="15" t="s">
        <v>17</v>
      </c>
      <c r="C107" s="15" t="s">
        <v>30</v>
      </c>
      <c r="D107" s="15" t="s">
        <v>24</v>
      </c>
      <c r="E107" s="15" t="s">
        <v>81</v>
      </c>
      <c r="F107" s="15" t="s">
        <v>55</v>
      </c>
      <c r="G107" s="5">
        <v>491.1</v>
      </c>
      <c r="H107" s="5">
        <v>643.152</v>
      </c>
      <c r="I107" s="5">
        <v>600</v>
      </c>
      <c r="J107" s="5">
        <v>600</v>
      </c>
      <c r="K107" s="5">
        <v>600</v>
      </c>
    </row>
    <row r="108" spans="1:11" ht="40.5" customHeight="1">
      <c r="A108" s="26" t="s">
        <v>133</v>
      </c>
      <c r="B108" s="15" t="s">
        <v>17</v>
      </c>
      <c r="C108" s="15" t="s">
        <v>30</v>
      </c>
      <c r="D108" s="15" t="s">
        <v>24</v>
      </c>
      <c r="E108" s="15" t="s">
        <v>132</v>
      </c>
      <c r="F108" s="15"/>
      <c r="G108" s="5">
        <v>99.5</v>
      </c>
      <c r="H108" s="5"/>
      <c r="I108" s="5"/>
      <c r="J108" s="5"/>
      <c r="K108" s="6"/>
    </row>
    <row r="109" spans="1:11" ht="27.75" customHeight="1">
      <c r="A109" s="26" t="s">
        <v>53</v>
      </c>
      <c r="B109" s="15" t="s">
        <v>17</v>
      </c>
      <c r="C109" s="15" t="s">
        <v>30</v>
      </c>
      <c r="D109" s="15" t="s">
        <v>24</v>
      </c>
      <c r="E109" s="15" t="s">
        <v>132</v>
      </c>
      <c r="F109" s="15" t="s">
        <v>55</v>
      </c>
      <c r="G109" s="5">
        <v>99.5</v>
      </c>
      <c r="H109" s="5"/>
      <c r="I109" s="5"/>
      <c r="J109" s="5"/>
      <c r="K109" s="6"/>
    </row>
    <row r="110" spans="1:11" ht="51" customHeight="1">
      <c r="A110" s="26" t="s">
        <v>110</v>
      </c>
      <c r="B110" s="15" t="s">
        <v>17</v>
      </c>
      <c r="C110" s="15" t="s">
        <v>30</v>
      </c>
      <c r="D110" s="15" t="s">
        <v>24</v>
      </c>
      <c r="E110" s="15" t="s">
        <v>111</v>
      </c>
      <c r="F110" s="15"/>
      <c r="G110" s="5"/>
      <c r="H110" s="5"/>
      <c r="I110" s="5"/>
      <c r="J110" s="5"/>
      <c r="K110" s="6"/>
    </row>
    <row r="111" spans="1:11" ht="27.75" customHeight="1">
      <c r="A111" s="26" t="s">
        <v>53</v>
      </c>
      <c r="B111" s="15" t="s">
        <v>17</v>
      </c>
      <c r="C111" s="15" t="s">
        <v>30</v>
      </c>
      <c r="D111" s="15" t="s">
        <v>24</v>
      </c>
      <c r="E111" s="15" t="s">
        <v>111</v>
      </c>
      <c r="F111" s="15" t="s">
        <v>55</v>
      </c>
      <c r="G111" s="5"/>
      <c r="H111" s="5"/>
      <c r="I111" s="5"/>
      <c r="J111" s="5"/>
      <c r="K111" s="6"/>
    </row>
    <row r="112" spans="1:11" ht="28.5" customHeight="1">
      <c r="A112" s="26" t="s">
        <v>23</v>
      </c>
      <c r="B112" s="15" t="s">
        <v>17</v>
      </c>
      <c r="C112" s="15" t="s">
        <v>30</v>
      </c>
      <c r="D112" s="15" t="s">
        <v>24</v>
      </c>
      <c r="E112" s="15" t="s">
        <v>63</v>
      </c>
      <c r="F112" s="15"/>
      <c r="G112" s="5"/>
      <c r="H112" s="5"/>
      <c r="I112" s="5"/>
      <c r="J112" s="5"/>
      <c r="K112" s="6"/>
    </row>
    <row r="113" spans="1:11" ht="27.75" customHeight="1">
      <c r="A113" s="26" t="s">
        <v>62</v>
      </c>
      <c r="B113" s="15" t="s">
        <v>17</v>
      </c>
      <c r="C113" s="15" t="s">
        <v>30</v>
      </c>
      <c r="D113" s="15" t="s">
        <v>24</v>
      </c>
      <c r="E113" s="15" t="s">
        <v>63</v>
      </c>
      <c r="F113" s="15" t="s">
        <v>64</v>
      </c>
      <c r="G113" s="5"/>
      <c r="H113" s="5"/>
      <c r="I113" s="5"/>
      <c r="J113" s="5"/>
      <c r="K113" s="6"/>
    </row>
    <row r="114" spans="1:11" ht="27.75" customHeight="1">
      <c r="A114" s="52" t="s">
        <v>82</v>
      </c>
      <c r="B114" s="53" t="s">
        <v>17</v>
      </c>
      <c r="C114" s="53" t="s">
        <v>22</v>
      </c>
      <c r="D114" s="53"/>
      <c r="E114" s="53"/>
      <c r="F114" s="53"/>
      <c r="G114" s="54">
        <f>SUM(G115)</f>
        <v>0</v>
      </c>
      <c r="H114" s="54">
        <f>SUM(H115)</f>
        <v>19.2</v>
      </c>
      <c r="I114" s="54">
        <f>SUM(I115)</f>
        <v>19.2</v>
      </c>
      <c r="J114" s="54">
        <f>SUM(J115)</f>
        <v>19.2</v>
      </c>
      <c r="K114" s="77">
        <f>SUM(K115)</f>
        <v>19.2</v>
      </c>
    </row>
    <row r="115" spans="1:11" ht="27.75" customHeight="1">
      <c r="A115" s="25" t="s">
        <v>38</v>
      </c>
      <c r="B115" s="15" t="s">
        <v>17</v>
      </c>
      <c r="C115" s="15" t="s">
        <v>22</v>
      </c>
      <c r="D115" s="15" t="s">
        <v>22</v>
      </c>
      <c r="E115" s="15"/>
      <c r="F115" s="15"/>
      <c r="G115" s="5"/>
      <c r="H115" s="5">
        <v>19.2</v>
      </c>
      <c r="I115" s="5">
        <v>19.2</v>
      </c>
      <c r="J115" s="5">
        <v>19.2</v>
      </c>
      <c r="K115" s="5">
        <v>19.2</v>
      </c>
    </row>
    <row r="116" spans="1:11" ht="27.75" customHeight="1">
      <c r="A116" s="26" t="s">
        <v>83</v>
      </c>
      <c r="B116" s="15" t="s">
        <v>17</v>
      </c>
      <c r="C116" s="15" t="s">
        <v>22</v>
      </c>
      <c r="D116" s="15" t="s">
        <v>22</v>
      </c>
      <c r="E116" s="15" t="s">
        <v>84</v>
      </c>
      <c r="F116" s="15"/>
      <c r="G116" s="5"/>
      <c r="H116" s="5">
        <v>19.2</v>
      </c>
      <c r="I116" s="5">
        <v>19.2</v>
      </c>
      <c r="J116" s="5">
        <v>19.2</v>
      </c>
      <c r="K116" s="5">
        <v>19.2</v>
      </c>
    </row>
    <row r="117" spans="1:11" ht="27.75" customHeight="1">
      <c r="A117" s="26" t="s">
        <v>53</v>
      </c>
      <c r="B117" s="15" t="s">
        <v>17</v>
      </c>
      <c r="C117" s="15" t="s">
        <v>22</v>
      </c>
      <c r="D117" s="15" t="s">
        <v>22</v>
      </c>
      <c r="E117" s="15" t="s">
        <v>84</v>
      </c>
      <c r="F117" s="15" t="s">
        <v>55</v>
      </c>
      <c r="G117" s="5"/>
      <c r="H117" s="5">
        <v>19.2</v>
      </c>
      <c r="I117" s="5">
        <v>19.2</v>
      </c>
      <c r="J117" s="5">
        <v>19.2</v>
      </c>
      <c r="K117" s="5">
        <v>19.2</v>
      </c>
    </row>
    <row r="118" spans="1:11" ht="48.75" customHeight="1">
      <c r="A118" s="52" t="s">
        <v>85</v>
      </c>
      <c r="B118" s="53" t="s">
        <v>17</v>
      </c>
      <c r="C118" s="53" t="s">
        <v>39</v>
      </c>
      <c r="D118" s="53"/>
      <c r="E118" s="53"/>
      <c r="F118" s="53"/>
      <c r="G118" s="54">
        <f>SUM(G119,)</f>
        <v>4521.7</v>
      </c>
      <c r="H118" s="54">
        <f>SUM(H119)</f>
        <v>4879.558999999999</v>
      </c>
      <c r="I118" s="54">
        <f>SUM(I122,I131,I129,I126)</f>
        <v>6054.2</v>
      </c>
      <c r="J118" s="54">
        <f>SUM(J122,J131,J129,J126)</f>
        <v>6054.2</v>
      </c>
      <c r="K118" s="54">
        <f>SUM(K122,K131,K129,K126)</f>
        <v>6054.2</v>
      </c>
    </row>
    <row r="119" spans="1:11" ht="26.25" customHeight="1">
      <c r="A119" s="25" t="s">
        <v>162</v>
      </c>
      <c r="B119" s="15" t="s">
        <v>17</v>
      </c>
      <c r="C119" s="15" t="s">
        <v>39</v>
      </c>
      <c r="D119" s="15" t="s">
        <v>13</v>
      </c>
      <c r="E119" s="15"/>
      <c r="F119" s="15"/>
      <c r="G119" s="5">
        <f>SUM(G120,G122,G131)</f>
        <v>4521.7</v>
      </c>
      <c r="H119" s="88">
        <f>SUM(H120,H122,H131,H129)</f>
        <v>4879.558999999999</v>
      </c>
      <c r="I119" s="5">
        <f>SUM(I120,I122,I131)</f>
        <v>4530.9</v>
      </c>
      <c r="J119" s="5">
        <f>SUM(J120,J122,J131)</f>
        <v>4530.9</v>
      </c>
      <c r="K119" s="5">
        <f>SUM(K120,K122,K131)</f>
        <v>4530.9</v>
      </c>
    </row>
    <row r="120" spans="1:11" ht="26.25" customHeight="1">
      <c r="A120" s="26" t="s">
        <v>23</v>
      </c>
      <c r="B120" s="15" t="s">
        <v>17</v>
      </c>
      <c r="C120" s="15" t="s">
        <v>39</v>
      </c>
      <c r="D120" s="15" t="s">
        <v>13</v>
      </c>
      <c r="E120" s="15" t="s">
        <v>140</v>
      </c>
      <c r="F120" s="15"/>
      <c r="G120" s="5"/>
      <c r="H120" s="71">
        <v>3.9</v>
      </c>
      <c r="I120" s="22"/>
      <c r="J120" s="5"/>
      <c r="K120" s="6"/>
    </row>
    <row r="121" spans="1:11" ht="26.25" customHeight="1">
      <c r="A121" s="26" t="s">
        <v>62</v>
      </c>
      <c r="B121" s="15" t="s">
        <v>17</v>
      </c>
      <c r="C121" s="15" t="s">
        <v>39</v>
      </c>
      <c r="D121" s="15" t="s">
        <v>13</v>
      </c>
      <c r="E121" s="15" t="s">
        <v>140</v>
      </c>
      <c r="F121" s="15" t="s">
        <v>64</v>
      </c>
      <c r="G121" s="5"/>
      <c r="H121" s="71">
        <v>3.9</v>
      </c>
      <c r="I121" s="22"/>
      <c r="J121" s="5"/>
      <c r="K121" s="6"/>
    </row>
    <row r="122" spans="1:11" ht="26.25" customHeight="1">
      <c r="A122" s="26" t="s">
        <v>69</v>
      </c>
      <c r="B122" s="15" t="s">
        <v>17</v>
      </c>
      <c r="C122" s="15" t="s">
        <v>39</v>
      </c>
      <c r="D122" s="15" t="s">
        <v>13</v>
      </c>
      <c r="E122" s="15" t="s">
        <v>87</v>
      </c>
      <c r="F122" s="15"/>
      <c r="G122" s="5">
        <v>4371.7</v>
      </c>
      <c r="H122" s="5">
        <f>SUM(H123:H124)</f>
        <v>4784.659</v>
      </c>
      <c r="I122" s="5">
        <f>SUM(I123:I124)</f>
        <v>4530.9</v>
      </c>
      <c r="J122" s="5">
        <f>SUM(J123:J124)</f>
        <v>4530.9</v>
      </c>
      <c r="K122" s="5">
        <f>SUM(K123:K124)</f>
        <v>4530.9</v>
      </c>
    </row>
    <row r="123" spans="1:11" ht="26.25" customHeight="1">
      <c r="A123" s="26" t="s">
        <v>158</v>
      </c>
      <c r="B123" s="15" t="s">
        <v>17</v>
      </c>
      <c r="C123" s="15" t="s">
        <v>39</v>
      </c>
      <c r="D123" s="15" t="s">
        <v>13</v>
      </c>
      <c r="E123" s="15" t="s">
        <v>87</v>
      </c>
      <c r="F123" s="15" t="s">
        <v>151</v>
      </c>
      <c r="G123" s="5"/>
      <c r="H123" s="5">
        <v>4360.2</v>
      </c>
      <c r="I123" s="5">
        <v>4530.9</v>
      </c>
      <c r="J123" s="5">
        <v>4530.9</v>
      </c>
      <c r="K123" s="5">
        <v>4530.9</v>
      </c>
    </row>
    <row r="124" spans="1:11" ht="26.25" customHeight="1">
      <c r="A124" s="26" t="s">
        <v>157</v>
      </c>
      <c r="B124" s="15" t="s">
        <v>17</v>
      </c>
      <c r="C124" s="15" t="s">
        <v>39</v>
      </c>
      <c r="D124" s="15" t="s">
        <v>13</v>
      </c>
      <c r="E124" s="15" t="s">
        <v>87</v>
      </c>
      <c r="F124" s="15" t="s">
        <v>152</v>
      </c>
      <c r="G124" s="5"/>
      <c r="H124" s="5">
        <v>424.459</v>
      </c>
      <c r="I124" s="5"/>
      <c r="J124" s="5"/>
      <c r="K124" s="5"/>
    </row>
    <row r="125" spans="1:11" ht="26.25" customHeight="1">
      <c r="A125" s="26" t="s">
        <v>86</v>
      </c>
      <c r="B125" s="15" t="s">
        <v>17</v>
      </c>
      <c r="C125" s="15" t="s">
        <v>39</v>
      </c>
      <c r="D125" s="15" t="s">
        <v>13</v>
      </c>
      <c r="E125" s="15" t="s">
        <v>87</v>
      </c>
      <c r="F125" s="15" t="s">
        <v>88</v>
      </c>
      <c r="G125" s="5">
        <v>4371.7</v>
      </c>
      <c r="H125" s="5"/>
      <c r="I125" s="5"/>
      <c r="J125" s="5"/>
      <c r="K125" s="5"/>
    </row>
    <row r="126" spans="1:11" ht="26.25" customHeight="1">
      <c r="A126" s="25" t="s">
        <v>163</v>
      </c>
      <c r="B126" s="15" t="s">
        <v>17</v>
      </c>
      <c r="C126" s="15" t="s">
        <v>39</v>
      </c>
      <c r="D126" s="15" t="s">
        <v>13</v>
      </c>
      <c r="E126" s="15" t="s">
        <v>164</v>
      </c>
      <c r="F126" s="15"/>
      <c r="G126" s="7"/>
      <c r="H126" s="7"/>
      <c r="I126" s="7">
        <v>1523.3</v>
      </c>
      <c r="J126" s="7">
        <v>1523.3</v>
      </c>
      <c r="K126" s="7">
        <v>1523.3</v>
      </c>
    </row>
    <row r="127" spans="1:11" ht="26.25" customHeight="1">
      <c r="A127" s="26" t="s">
        <v>69</v>
      </c>
      <c r="B127" s="15" t="s">
        <v>17</v>
      </c>
      <c r="C127" s="15" t="s">
        <v>39</v>
      </c>
      <c r="D127" s="15" t="s">
        <v>13</v>
      </c>
      <c r="E127" s="15" t="s">
        <v>165</v>
      </c>
      <c r="F127" s="15"/>
      <c r="G127" s="7"/>
      <c r="H127" s="7"/>
      <c r="I127" s="7">
        <v>1523.3</v>
      </c>
      <c r="J127" s="7">
        <v>1523.3</v>
      </c>
      <c r="K127" s="7">
        <v>1523.3</v>
      </c>
    </row>
    <row r="128" spans="1:11" ht="26.25" customHeight="1">
      <c r="A128" s="26" t="s">
        <v>158</v>
      </c>
      <c r="B128" s="15" t="s">
        <v>17</v>
      </c>
      <c r="C128" s="15" t="s">
        <v>39</v>
      </c>
      <c r="D128" s="15" t="s">
        <v>13</v>
      </c>
      <c r="E128" s="15" t="s">
        <v>165</v>
      </c>
      <c r="F128" s="15" t="s">
        <v>151</v>
      </c>
      <c r="G128" s="7"/>
      <c r="H128" s="7"/>
      <c r="I128" s="7">
        <v>1523.3</v>
      </c>
      <c r="J128" s="7">
        <v>1523.3</v>
      </c>
      <c r="K128" s="7">
        <v>1523.3</v>
      </c>
    </row>
    <row r="129" spans="1:11" ht="26.25" customHeight="1">
      <c r="A129" s="26" t="s">
        <v>145</v>
      </c>
      <c r="B129" s="15" t="s">
        <v>17</v>
      </c>
      <c r="C129" s="15" t="s">
        <v>39</v>
      </c>
      <c r="D129" s="15" t="s">
        <v>13</v>
      </c>
      <c r="E129" s="15" t="s">
        <v>144</v>
      </c>
      <c r="F129" s="15"/>
      <c r="G129" s="7"/>
      <c r="H129" s="7">
        <v>91</v>
      </c>
      <c r="I129" s="7"/>
      <c r="J129" s="7"/>
      <c r="K129" s="8"/>
    </row>
    <row r="130" spans="1:11" ht="26.25" customHeight="1">
      <c r="A130" s="26" t="s">
        <v>86</v>
      </c>
      <c r="B130" s="15" t="s">
        <v>17</v>
      </c>
      <c r="C130" s="15" t="s">
        <v>39</v>
      </c>
      <c r="D130" s="15" t="s">
        <v>13</v>
      </c>
      <c r="E130" s="15" t="s">
        <v>144</v>
      </c>
      <c r="F130" s="15" t="s">
        <v>55</v>
      </c>
      <c r="G130" s="7"/>
      <c r="H130" s="7">
        <v>91</v>
      </c>
      <c r="I130" s="7"/>
      <c r="J130" s="7"/>
      <c r="K130" s="8"/>
    </row>
    <row r="131" spans="1:11" ht="26.25" customHeight="1">
      <c r="A131" s="26" t="s">
        <v>91</v>
      </c>
      <c r="B131" s="15" t="s">
        <v>17</v>
      </c>
      <c r="C131" s="15" t="s">
        <v>39</v>
      </c>
      <c r="D131" s="15" t="s">
        <v>13</v>
      </c>
      <c r="E131" s="15" t="s">
        <v>92</v>
      </c>
      <c r="F131" s="15"/>
      <c r="G131" s="7">
        <v>150</v>
      </c>
      <c r="H131" s="7"/>
      <c r="I131" s="7"/>
      <c r="J131" s="7"/>
      <c r="K131" s="8"/>
    </row>
    <row r="132" spans="1:11" ht="26.25" customHeight="1">
      <c r="A132" s="26" t="s">
        <v>86</v>
      </c>
      <c r="B132" s="15" t="s">
        <v>17</v>
      </c>
      <c r="C132" s="15" t="s">
        <v>39</v>
      </c>
      <c r="D132" s="15" t="s">
        <v>13</v>
      </c>
      <c r="E132" s="15" t="s">
        <v>92</v>
      </c>
      <c r="F132" s="15" t="s">
        <v>88</v>
      </c>
      <c r="G132" s="7">
        <v>150</v>
      </c>
      <c r="H132" s="7"/>
      <c r="I132" s="7"/>
      <c r="J132" s="7"/>
      <c r="K132" s="8"/>
    </row>
    <row r="133" spans="1:11" ht="26.25" customHeight="1">
      <c r="A133" s="82" t="s">
        <v>135</v>
      </c>
      <c r="B133" s="79" t="s">
        <v>17</v>
      </c>
      <c r="C133" s="79" t="s">
        <v>26</v>
      </c>
      <c r="D133" s="79"/>
      <c r="E133" s="83"/>
      <c r="F133" s="83"/>
      <c r="G133" s="84">
        <f>SUM(G134,G139,G137)</f>
        <v>10</v>
      </c>
      <c r="H133" s="84">
        <f>SUM(H134,H139,H137)</f>
        <v>125</v>
      </c>
      <c r="I133" s="84">
        <f>SUM(I134,I139,I137)</f>
        <v>250</v>
      </c>
      <c r="J133" s="84">
        <f>SUM(J134,J139,J137)</f>
        <v>250</v>
      </c>
      <c r="K133" s="84">
        <f>SUM(K134,K139,K137)</f>
        <v>250</v>
      </c>
    </row>
    <row r="134" spans="1:11" ht="26.25" customHeight="1">
      <c r="A134" s="81" t="s">
        <v>155</v>
      </c>
      <c r="B134" s="15" t="s">
        <v>17</v>
      </c>
      <c r="C134" s="15" t="s">
        <v>26</v>
      </c>
      <c r="D134" s="73" t="s">
        <v>13</v>
      </c>
      <c r="E134" s="89"/>
      <c r="F134" s="89"/>
      <c r="G134" s="91"/>
      <c r="H134" s="91">
        <v>50</v>
      </c>
      <c r="I134" s="92">
        <v>100</v>
      </c>
      <c r="J134" s="92">
        <v>100</v>
      </c>
      <c r="K134" s="92">
        <v>100</v>
      </c>
    </row>
    <row r="135" spans="1:11" ht="26.25" customHeight="1">
      <c r="A135" s="81" t="s">
        <v>160</v>
      </c>
      <c r="B135" s="15" t="s">
        <v>17</v>
      </c>
      <c r="C135" s="15" t="s">
        <v>26</v>
      </c>
      <c r="D135" s="73" t="s">
        <v>13</v>
      </c>
      <c r="E135" s="90" t="s">
        <v>153</v>
      </c>
      <c r="F135" s="89"/>
      <c r="G135" s="91"/>
      <c r="H135" s="91">
        <v>50</v>
      </c>
      <c r="I135" s="92">
        <v>100</v>
      </c>
      <c r="J135" s="92">
        <v>100</v>
      </c>
      <c r="K135" s="92">
        <v>100</v>
      </c>
    </row>
    <row r="136" spans="1:11" ht="26.25" customHeight="1">
      <c r="A136" s="26" t="s">
        <v>86</v>
      </c>
      <c r="B136" s="15" t="s">
        <v>17</v>
      </c>
      <c r="C136" s="15" t="s">
        <v>26</v>
      </c>
      <c r="D136" s="73" t="s">
        <v>13</v>
      </c>
      <c r="E136" s="90" t="s">
        <v>153</v>
      </c>
      <c r="F136" s="90" t="s">
        <v>55</v>
      </c>
      <c r="G136" s="91"/>
      <c r="H136" s="91">
        <v>50</v>
      </c>
      <c r="I136" s="92">
        <v>100</v>
      </c>
      <c r="J136" s="92">
        <v>100</v>
      </c>
      <c r="K136" s="92">
        <v>100</v>
      </c>
    </row>
    <row r="137" spans="1:11" ht="26.25" customHeight="1">
      <c r="A137" s="26" t="s">
        <v>135</v>
      </c>
      <c r="B137" s="15" t="s">
        <v>17</v>
      </c>
      <c r="C137" s="15" t="s">
        <v>26</v>
      </c>
      <c r="D137" s="15" t="s">
        <v>24</v>
      </c>
      <c r="E137" s="90"/>
      <c r="F137" s="90"/>
      <c r="G137" s="91"/>
      <c r="H137" s="91">
        <v>50</v>
      </c>
      <c r="I137" s="92">
        <v>100</v>
      </c>
      <c r="J137" s="92">
        <v>100</v>
      </c>
      <c r="K137" s="92">
        <v>100</v>
      </c>
    </row>
    <row r="138" spans="1:11" ht="26.25" customHeight="1">
      <c r="A138" s="26" t="s">
        <v>86</v>
      </c>
      <c r="B138" s="15" t="s">
        <v>17</v>
      </c>
      <c r="C138" s="15" t="s">
        <v>26</v>
      </c>
      <c r="D138" s="15" t="s">
        <v>24</v>
      </c>
      <c r="E138" s="90" t="s">
        <v>154</v>
      </c>
      <c r="F138" s="90" t="s">
        <v>55</v>
      </c>
      <c r="G138" s="91"/>
      <c r="H138" s="91">
        <v>50</v>
      </c>
      <c r="I138" s="92">
        <v>100</v>
      </c>
      <c r="J138" s="92">
        <v>100</v>
      </c>
      <c r="K138" s="92">
        <v>100</v>
      </c>
    </row>
    <row r="139" spans="1:11" ht="26.25" customHeight="1">
      <c r="A139" s="26" t="s">
        <v>137</v>
      </c>
      <c r="B139" s="15" t="s">
        <v>17</v>
      </c>
      <c r="C139" s="15" t="s">
        <v>26</v>
      </c>
      <c r="D139" s="15" t="s">
        <v>24</v>
      </c>
      <c r="E139" s="15" t="s">
        <v>136</v>
      </c>
      <c r="F139" s="15"/>
      <c r="G139" s="7">
        <v>10</v>
      </c>
      <c r="H139" s="85">
        <v>25</v>
      </c>
      <c r="I139" s="7">
        <v>50</v>
      </c>
      <c r="J139" s="7">
        <v>50</v>
      </c>
      <c r="K139" s="7">
        <v>50</v>
      </c>
    </row>
    <row r="140" spans="1:11" ht="26.25" customHeight="1">
      <c r="A140" s="26" t="s">
        <v>86</v>
      </c>
      <c r="B140" s="15" t="s">
        <v>17</v>
      </c>
      <c r="C140" s="15" t="s">
        <v>26</v>
      </c>
      <c r="D140" s="15" t="s">
        <v>24</v>
      </c>
      <c r="E140" s="15" t="s">
        <v>136</v>
      </c>
      <c r="F140" s="15" t="s">
        <v>55</v>
      </c>
      <c r="G140" s="7">
        <v>10</v>
      </c>
      <c r="H140" s="85">
        <v>25</v>
      </c>
      <c r="I140" s="7">
        <v>50</v>
      </c>
      <c r="J140" s="7">
        <v>50</v>
      </c>
      <c r="K140" s="7">
        <v>50</v>
      </c>
    </row>
    <row r="141" spans="1:11" ht="26.25" customHeight="1">
      <c r="A141" s="82" t="s">
        <v>40</v>
      </c>
      <c r="B141" s="79" t="s">
        <v>17</v>
      </c>
      <c r="C141" s="79" t="s">
        <v>14</v>
      </c>
      <c r="D141" s="79"/>
      <c r="E141" s="79"/>
      <c r="F141" s="79"/>
      <c r="G141" s="80">
        <f>SUM(G143,G151)</f>
        <v>1355.3</v>
      </c>
      <c r="H141" s="80">
        <f>SUM(H144,H149,H151)</f>
        <v>1982.136</v>
      </c>
      <c r="I141" s="80">
        <f>SUM(I144,I149,I151)</f>
        <v>1891.8</v>
      </c>
      <c r="J141" s="80">
        <f>SUM(J144,J149,J151)</f>
        <v>1891.8</v>
      </c>
      <c r="K141" s="80">
        <f>SUM(K144,K149,K151)</f>
        <v>1891.8</v>
      </c>
    </row>
    <row r="142" spans="1:11" ht="26.25" customHeight="1">
      <c r="A142" s="81" t="s">
        <v>121</v>
      </c>
      <c r="B142" s="15" t="s">
        <v>17</v>
      </c>
      <c r="C142" s="15" t="s">
        <v>14</v>
      </c>
      <c r="D142" s="15" t="s">
        <v>18</v>
      </c>
      <c r="E142" s="15"/>
      <c r="F142" s="15"/>
      <c r="G142" s="70">
        <f>SUM(G144,G152)</f>
        <v>1335.3</v>
      </c>
      <c r="H142" s="70">
        <f>SUM(H144,H152)</f>
        <v>1952.136</v>
      </c>
      <c r="I142" s="70">
        <f>SUM(I144,I152)</f>
        <v>1891.8</v>
      </c>
      <c r="J142" s="70">
        <f>SUM(J144,J152)</f>
        <v>1891.8</v>
      </c>
      <c r="K142" s="70">
        <f>SUM(K144,K152)</f>
        <v>1891.8</v>
      </c>
    </row>
    <row r="143" spans="1:11" ht="26.25" customHeight="1">
      <c r="A143" s="81" t="s">
        <v>100</v>
      </c>
      <c r="B143" s="15" t="s">
        <v>17</v>
      </c>
      <c r="C143" s="15" t="s">
        <v>14</v>
      </c>
      <c r="D143" s="15" t="s">
        <v>18</v>
      </c>
      <c r="E143" s="15" t="s">
        <v>123</v>
      </c>
      <c r="F143" s="15"/>
      <c r="G143" s="70">
        <v>1335.3</v>
      </c>
      <c r="H143" s="70"/>
      <c r="I143" s="70"/>
      <c r="J143" s="70"/>
      <c r="K143" s="78"/>
    </row>
    <row r="144" spans="1:11" ht="26.25" customHeight="1">
      <c r="A144" s="26" t="s">
        <v>69</v>
      </c>
      <c r="B144" s="15" t="s">
        <v>17</v>
      </c>
      <c r="C144" s="15" t="s">
        <v>14</v>
      </c>
      <c r="D144" s="15" t="s">
        <v>18</v>
      </c>
      <c r="E144" s="15" t="s">
        <v>122</v>
      </c>
      <c r="F144" s="15"/>
      <c r="G144" s="70">
        <v>1335.3</v>
      </c>
      <c r="H144" s="70">
        <f>SUM(H145:H148)</f>
        <v>1932.136</v>
      </c>
      <c r="I144" s="70">
        <f>SUM(I145:I148)</f>
        <v>1871.8</v>
      </c>
      <c r="J144" s="70">
        <f>SUM(J145:J148)</f>
        <v>1871.8</v>
      </c>
      <c r="K144" s="70">
        <f>SUM(K145:K148)</f>
        <v>1871.8</v>
      </c>
    </row>
    <row r="145" spans="1:11" ht="26.25" customHeight="1">
      <c r="A145" s="26" t="s">
        <v>86</v>
      </c>
      <c r="B145" s="15" t="s">
        <v>17</v>
      </c>
      <c r="C145" s="15" t="s">
        <v>14</v>
      </c>
      <c r="D145" s="15" t="s">
        <v>18</v>
      </c>
      <c r="E145" s="15" t="s">
        <v>122</v>
      </c>
      <c r="F145" s="15" t="s">
        <v>88</v>
      </c>
      <c r="G145" s="7">
        <v>1335.3</v>
      </c>
      <c r="H145" s="7"/>
      <c r="I145" s="7"/>
      <c r="J145" s="7"/>
      <c r="K145" s="8"/>
    </row>
    <row r="146" spans="1:11" ht="26.25" customHeight="1">
      <c r="A146" s="26" t="s">
        <v>62</v>
      </c>
      <c r="B146" s="15" t="s">
        <v>17</v>
      </c>
      <c r="C146" s="15" t="s">
        <v>14</v>
      </c>
      <c r="D146" s="15" t="s">
        <v>18</v>
      </c>
      <c r="E146" s="15" t="s">
        <v>122</v>
      </c>
      <c r="F146" s="15" t="s">
        <v>64</v>
      </c>
      <c r="G146" s="7"/>
      <c r="H146" s="7">
        <v>15</v>
      </c>
      <c r="I146" s="7"/>
      <c r="J146" s="7"/>
      <c r="K146" s="8"/>
    </row>
    <row r="147" spans="1:11" ht="26.25" customHeight="1">
      <c r="A147" s="26" t="s">
        <v>158</v>
      </c>
      <c r="B147" s="15" t="s">
        <v>17</v>
      </c>
      <c r="C147" s="15" t="s">
        <v>14</v>
      </c>
      <c r="D147" s="15" t="s">
        <v>18</v>
      </c>
      <c r="E147" s="15" t="s">
        <v>122</v>
      </c>
      <c r="F147" s="15" t="s">
        <v>151</v>
      </c>
      <c r="G147" s="7"/>
      <c r="H147" s="7">
        <v>1751.2</v>
      </c>
      <c r="I147" s="7">
        <v>1871.8</v>
      </c>
      <c r="J147" s="7">
        <v>1871.8</v>
      </c>
      <c r="K147" s="7">
        <v>1871.8</v>
      </c>
    </row>
    <row r="148" spans="1:11" ht="26.25" customHeight="1">
      <c r="A148" s="26" t="s">
        <v>157</v>
      </c>
      <c r="B148" s="15" t="s">
        <v>17</v>
      </c>
      <c r="C148" s="15" t="s">
        <v>14</v>
      </c>
      <c r="D148" s="15" t="s">
        <v>18</v>
      </c>
      <c r="E148" s="15" t="s">
        <v>122</v>
      </c>
      <c r="F148" s="15" t="s">
        <v>152</v>
      </c>
      <c r="G148" s="7"/>
      <c r="H148" s="7">
        <v>165.936</v>
      </c>
      <c r="I148" s="7"/>
      <c r="J148" s="7"/>
      <c r="K148" s="8"/>
    </row>
    <row r="149" spans="1:11" ht="26.25" customHeight="1">
      <c r="A149" s="26" t="s">
        <v>159</v>
      </c>
      <c r="B149" s="15" t="s">
        <v>17</v>
      </c>
      <c r="C149" s="15" t="s">
        <v>14</v>
      </c>
      <c r="D149" s="15" t="s">
        <v>18</v>
      </c>
      <c r="E149" s="15" t="s">
        <v>156</v>
      </c>
      <c r="F149" s="15"/>
      <c r="G149" s="7"/>
      <c r="H149" s="7">
        <v>30</v>
      </c>
      <c r="I149" s="7"/>
      <c r="J149" s="7"/>
      <c r="K149" s="8"/>
    </row>
    <row r="150" spans="1:11" ht="26.25" customHeight="1">
      <c r="A150" s="26" t="s">
        <v>62</v>
      </c>
      <c r="B150" s="15" t="s">
        <v>17</v>
      </c>
      <c r="C150" s="15" t="s">
        <v>14</v>
      </c>
      <c r="D150" s="15" t="s">
        <v>18</v>
      </c>
      <c r="E150" s="15" t="s">
        <v>156</v>
      </c>
      <c r="F150" s="15" t="s">
        <v>64</v>
      </c>
      <c r="G150" s="7"/>
      <c r="H150" s="7">
        <v>30</v>
      </c>
      <c r="I150" s="7"/>
      <c r="J150" s="7"/>
      <c r="K150" s="8"/>
    </row>
    <row r="151" spans="1:11" ht="26.25" customHeight="1">
      <c r="A151" s="26" t="s">
        <v>125</v>
      </c>
      <c r="B151" s="15" t="s">
        <v>17</v>
      </c>
      <c r="C151" s="15" t="s">
        <v>14</v>
      </c>
      <c r="D151" s="15" t="s">
        <v>18</v>
      </c>
      <c r="E151" s="15" t="s">
        <v>124</v>
      </c>
      <c r="F151" s="15"/>
      <c r="G151" s="7">
        <v>20</v>
      </c>
      <c r="H151" s="7">
        <v>20</v>
      </c>
      <c r="I151" s="7">
        <v>20</v>
      </c>
      <c r="J151" s="7">
        <v>20</v>
      </c>
      <c r="K151" s="8">
        <v>20</v>
      </c>
    </row>
    <row r="152" spans="1:11" ht="26.25" customHeight="1">
      <c r="A152" s="26" t="s">
        <v>86</v>
      </c>
      <c r="B152" s="15" t="s">
        <v>17</v>
      </c>
      <c r="C152" s="15" t="s">
        <v>14</v>
      </c>
      <c r="D152" s="15" t="s">
        <v>18</v>
      </c>
      <c r="E152" s="15" t="s">
        <v>124</v>
      </c>
      <c r="F152" s="15" t="s">
        <v>55</v>
      </c>
      <c r="G152" s="7"/>
      <c r="H152" s="7">
        <v>20</v>
      </c>
      <c r="I152" s="7">
        <v>20</v>
      </c>
      <c r="J152" s="7">
        <v>20</v>
      </c>
      <c r="K152" s="8">
        <v>20</v>
      </c>
    </row>
    <row r="153" spans="1:11" ht="27" customHeight="1" thickBot="1">
      <c r="A153" s="26" t="s">
        <v>86</v>
      </c>
      <c r="B153" s="15" t="s">
        <v>17</v>
      </c>
      <c r="C153" s="15" t="s">
        <v>14</v>
      </c>
      <c r="D153" s="15" t="s">
        <v>18</v>
      </c>
      <c r="E153" s="73" t="s">
        <v>124</v>
      </c>
      <c r="F153" s="73" t="s">
        <v>88</v>
      </c>
      <c r="G153" s="70">
        <v>20</v>
      </c>
      <c r="H153" s="70"/>
      <c r="I153" s="70"/>
      <c r="J153" s="70"/>
      <c r="K153" s="78"/>
    </row>
    <row r="154" spans="1:11" ht="18" customHeight="1" thickBot="1">
      <c r="A154" s="33" t="s">
        <v>12</v>
      </c>
      <c r="B154" s="11"/>
      <c r="C154" s="11"/>
      <c r="D154" s="11"/>
      <c r="E154" s="11"/>
      <c r="F154" s="11"/>
      <c r="G154" s="86">
        <f>SUM(G22,G55,G59,G66,G86,G114,G118,G133,G141)</f>
        <v>13984.3</v>
      </c>
      <c r="H154" s="86">
        <f>SUM(H22,H55,H59,H66,H86,H114,H118,H133,H141)</f>
        <v>16016.5</v>
      </c>
      <c r="I154" s="86">
        <f>SUM(I22,I55,I59,I66,I86,I114,I118,I133,I141)</f>
        <v>17143.6</v>
      </c>
      <c r="J154" s="86">
        <f>SUM(J22,J55,J59,J66,J86,J114,J118,J133,J141)</f>
        <v>17043.6</v>
      </c>
      <c r="K154" s="86">
        <f>SUM(K22,K55,K59,K66,K86,K114,K118,K133,K141)</f>
        <v>17343.6</v>
      </c>
    </row>
    <row r="155" spans="1:11" ht="20.25" customHeight="1" thickBot="1">
      <c r="A155" s="10" t="s">
        <v>4</v>
      </c>
      <c r="B155" s="11"/>
      <c r="C155" s="11"/>
      <c r="D155" s="11"/>
      <c r="E155" s="11"/>
      <c r="F155" s="11"/>
      <c r="G155" s="59">
        <f>SUM(G154)</f>
        <v>13984.3</v>
      </c>
      <c r="H155" s="59">
        <f>SUM(H154)</f>
        <v>16016.5</v>
      </c>
      <c r="I155" s="59">
        <f>SUM(I154)</f>
        <v>17143.6</v>
      </c>
      <c r="J155" s="59">
        <f>SUM(J154)</f>
        <v>17043.6</v>
      </c>
      <c r="K155" s="61">
        <f>SUM(K154)</f>
        <v>17343.6</v>
      </c>
    </row>
    <row r="156" ht="12.75">
      <c r="A156" s="1"/>
    </row>
    <row r="157" ht="12.75">
      <c r="A157" s="1"/>
    </row>
    <row r="158" spans="1:5" ht="12.75">
      <c r="A158" s="121" t="s">
        <v>101</v>
      </c>
      <c r="B158" s="121"/>
      <c r="D158" s="122" t="s">
        <v>103</v>
      </c>
      <c r="E158" s="122"/>
    </row>
    <row r="159" ht="12.75">
      <c r="A159" s="1"/>
    </row>
    <row r="160" ht="12.75">
      <c r="A160" s="1"/>
    </row>
    <row r="161" spans="1:5" ht="12.75">
      <c r="A161" s="121" t="s">
        <v>102</v>
      </c>
      <c r="B161" s="121"/>
      <c r="D161" s="122" t="s">
        <v>104</v>
      </c>
      <c r="E161" s="122"/>
    </row>
  </sheetData>
  <sheetProtection/>
  <mergeCells count="27">
    <mergeCell ref="A158:B158"/>
    <mergeCell ref="A161:B161"/>
    <mergeCell ref="D158:E158"/>
    <mergeCell ref="D161:E161"/>
    <mergeCell ref="A5:K5"/>
    <mergeCell ref="I1:K1"/>
    <mergeCell ref="I2:K2"/>
    <mergeCell ref="A7:A8"/>
    <mergeCell ref="H7:H8"/>
    <mergeCell ref="I7:I8"/>
    <mergeCell ref="J7:K7"/>
    <mergeCell ref="J6:K6"/>
    <mergeCell ref="I3:K3"/>
    <mergeCell ref="B4:G4"/>
    <mergeCell ref="A17:K17"/>
    <mergeCell ref="B7:G8"/>
    <mergeCell ref="B14:G14"/>
    <mergeCell ref="B15:G15"/>
    <mergeCell ref="B16:G16"/>
    <mergeCell ref="A9:K9"/>
    <mergeCell ref="C12:E12"/>
    <mergeCell ref="I18:I19"/>
    <mergeCell ref="J18:K18"/>
    <mergeCell ref="A18:A19"/>
    <mergeCell ref="B18:F18"/>
    <mergeCell ref="G18:G19"/>
    <mergeCell ref="H18:H19"/>
  </mergeCells>
  <printOptions/>
  <pageMargins left="0.5905511811023623" right="0" top="0.1968503937007874" bottom="0.3937007874015748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2012-10-31T10:46:52Z</cp:lastPrinted>
  <dcterms:created xsi:type="dcterms:W3CDTF">1996-10-08T23:32:33Z</dcterms:created>
  <dcterms:modified xsi:type="dcterms:W3CDTF">2012-11-06T04:38:08Z</dcterms:modified>
  <cp:category/>
  <cp:version/>
  <cp:contentType/>
  <cp:contentStatus/>
</cp:coreProperties>
</file>